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eta Smaś\Desktop\"/>
    </mc:Choice>
  </mc:AlternateContent>
  <xr:revisionPtr revIDLastSave="0" documentId="8_{2CBBB858-6443-4395-95CB-2D4DF09627E5}" xr6:coauthVersionLast="47" xr6:coauthVersionMax="47" xr10:uidLastSave="{00000000-0000-0000-0000-000000000000}"/>
  <bookViews>
    <workbookView xWindow="-120" yWindow="-120" windowWidth="29040" windowHeight="15840" xr2:uid="{917135AF-30A0-4C9D-A05F-FF13B0FB8D37}"/>
  </bookViews>
  <sheets>
    <sheet name="cz.19 - uzupełnione przez M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3" l="1"/>
  <c r="G27" i="3"/>
  <c r="H27" i="3"/>
  <c r="I27" i="3" s="1"/>
  <c r="J27" i="3" s="1"/>
  <c r="K27" i="3" s="1"/>
  <c r="L27" i="3" s="1"/>
  <c r="M27" i="3" s="1"/>
  <c r="F27" i="3"/>
  <c r="F25" i="3"/>
  <c r="M24" i="3" l="1"/>
  <c r="D25" i="3"/>
  <c r="D24" i="3"/>
  <c r="N27" i="3"/>
  <c r="N26" i="3"/>
  <c r="E25" i="3"/>
  <c r="G25" i="3" s="1"/>
  <c r="H25" i="3" s="1"/>
  <c r="I25" i="3" s="1"/>
  <c r="J25" i="3" s="1"/>
  <c r="K25" i="3" s="1"/>
  <c r="L25" i="3" s="1"/>
  <c r="M25" i="3" s="1"/>
  <c r="E24" i="3"/>
  <c r="E23" i="3"/>
  <c r="F23" i="3" s="1"/>
  <c r="G23" i="3" s="1"/>
  <c r="H23" i="3" s="1"/>
  <c r="I23" i="3" s="1"/>
  <c r="J23" i="3" s="1"/>
  <c r="K23" i="3" s="1"/>
  <c r="L23" i="3" s="1"/>
  <c r="D23" i="3"/>
  <c r="E22" i="3"/>
  <c r="D22" i="3"/>
  <c r="D21" i="3"/>
  <c r="E20" i="3"/>
  <c r="F20" i="3" s="1"/>
  <c r="G20" i="3" s="1"/>
  <c r="H20" i="3" s="1"/>
  <c r="I20" i="3" s="1"/>
  <c r="J20" i="3" s="1"/>
  <c r="K20" i="3" s="1"/>
  <c r="L20" i="3" s="1"/>
  <c r="D20" i="3"/>
  <c r="E19" i="3"/>
  <c r="F19" i="3" s="1"/>
  <c r="G19" i="3" s="1"/>
  <c r="H19" i="3" s="1"/>
  <c r="I19" i="3" s="1"/>
  <c r="J19" i="3" s="1"/>
  <c r="K19" i="3" s="1"/>
  <c r="L19" i="3" s="1"/>
  <c r="D19" i="3"/>
  <c r="E18" i="3"/>
  <c r="E17" i="3"/>
  <c r="F17" i="3" s="1"/>
  <c r="G17" i="3" s="1"/>
  <c r="H17" i="3" s="1"/>
  <c r="I17" i="3" s="1"/>
  <c r="J17" i="3" s="1"/>
  <c r="K17" i="3" s="1"/>
  <c r="L17" i="3" s="1"/>
  <c r="M17" i="3" s="1"/>
  <c r="N17" i="3" s="1"/>
  <c r="E16" i="3"/>
  <c r="E14" i="3"/>
  <c r="F14" i="3" s="1"/>
  <c r="G14" i="3" s="1"/>
  <c r="H14" i="3" s="1"/>
  <c r="I14" i="3" s="1"/>
  <c r="J14" i="3" s="1"/>
  <c r="K14" i="3" s="1"/>
  <c r="L14" i="3" s="1"/>
  <c r="E13" i="3"/>
  <c r="E12" i="3"/>
  <c r="F12" i="3" s="1"/>
  <c r="E10" i="3"/>
  <c r="F10" i="3" s="1"/>
  <c r="G10" i="3" s="1"/>
  <c r="H10" i="3" s="1"/>
  <c r="I10" i="3" s="1"/>
  <c r="J10" i="3" s="1"/>
  <c r="K10" i="3" s="1"/>
  <c r="L10" i="3" s="1"/>
  <c r="M10" i="3" s="1"/>
  <c r="E9" i="3"/>
  <c r="F9" i="3" s="1"/>
  <c r="G9" i="3" s="1"/>
  <c r="H9" i="3" s="1"/>
  <c r="I9" i="3" s="1"/>
  <c r="J9" i="3" s="1"/>
  <c r="K9" i="3" s="1"/>
  <c r="L9" i="3" s="1"/>
  <c r="M9" i="3" s="1"/>
  <c r="E8" i="3"/>
  <c r="F8" i="3" s="1"/>
  <c r="G8" i="3" s="1"/>
  <c r="H8" i="3" s="1"/>
  <c r="I8" i="3" s="1"/>
  <c r="J8" i="3" s="1"/>
  <c r="K8" i="3" s="1"/>
  <c r="L8" i="3" s="1"/>
  <c r="M8" i="3" s="1"/>
  <c r="E5" i="3"/>
  <c r="F5" i="3" s="1"/>
  <c r="G5" i="3" s="1"/>
  <c r="H5" i="3" s="1"/>
  <c r="I5" i="3" s="1"/>
  <c r="J5" i="3" s="1"/>
  <c r="K5" i="3" s="1"/>
  <c r="L5" i="3" s="1"/>
  <c r="M5" i="3" s="1"/>
  <c r="N23" i="3" l="1"/>
  <c r="N25" i="3"/>
  <c r="F16" i="3"/>
  <c r="G16" i="3" s="1"/>
  <c r="H16" i="3" s="1"/>
  <c r="I16" i="3" s="1"/>
  <c r="J16" i="3" s="1"/>
  <c r="K16" i="3" s="1"/>
  <c r="L16" i="3" s="1"/>
  <c r="M16" i="3" s="1"/>
  <c r="G12" i="3"/>
  <c r="H12" i="3" s="1"/>
  <c r="I12" i="3" s="1"/>
  <c r="J12" i="3" s="1"/>
  <c r="K12" i="3" s="1"/>
  <c r="L12" i="3" s="1"/>
  <c r="M12" i="3" s="1"/>
  <c r="N12" i="3"/>
  <c r="F13" i="3"/>
  <c r="G13" i="3" s="1"/>
  <c r="H13" i="3" s="1"/>
  <c r="I13" i="3" s="1"/>
  <c r="J13" i="3" s="1"/>
  <c r="K13" i="3" s="1"/>
  <c r="L13" i="3" s="1"/>
  <c r="M13" i="3" s="1"/>
  <c r="N14" i="3"/>
  <c r="N5" i="3"/>
  <c r="E6" i="3"/>
  <c r="N22" i="3"/>
  <c r="N8" i="3"/>
  <c r="E15" i="3"/>
  <c r="E21" i="3"/>
  <c r="F21" i="3" s="1"/>
  <c r="G21" i="3" s="1"/>
  <c r="H21" i="3" s="1"/>
  <c r="I21" i="3" s="1"/>
  <c r="J21" i="3" s="1"/>
  <c r="K21" i="3" s="1"/>
  <c r="L21" i="3" s="1"/>
  <c r="F24" i="3"/>
  <c r="N9" i="3"/>
  <c r="F18" i="3"/>
  <c r="G18" i="3" s="1"/>
  <c r="H18" i="3" s="1"/>
  <c r="I18" i="3" s="1"/>
  <c r="J18" i="3" s="1"/>
  <c r="K18" i="3" s="1"/>
  <c r="L18" i="3" s="1"/>
  <c r="M18" i="3" s="1"/>
  <c r="F22" i="3"/>
  <c r="G22" i="3" s="1"/>
  <c r="H22" i="3" s="1"/>
  <c r="I22" i="3" s="1"/>
  <c r="J22" i="3" s="1"/>
  <c r="K22" i="3" s="1"/>
  <c r="L22" i="3" s="1"/>
  <c r="N19" i="3"/>
  <c r="N10" i="3"/>
  <c r="C28" i="3"/>
  <c r="N20" i="3"/>
  <c r="E7" i="3"/>
  <c r="E11" i="3"/>
  <c r="F11" i="3" s="1"/>
  <c r="G11" i="3" s="1"/>
  <c r="H11" i="3" s="1"/>
  <c r="I11" i="3" s="1"/>
  <c r="J11" i="3" s="1"/>
  <c r="K11" i="3" s="1"/>
  <c r="L11" i="3" s="1"/>
  <c r="M11" i="3" s="1"/>
  <c r="G24" i="3" l="1"/>
  <c r="H24" i="3" s="1"/>
  <c r="I24" i="3" s="1"/>
  <c r="J24" i="3" s="1"/>
  <c r="K24" i="3" s="1"/>
  <c r="L24" i="3" s="1"/>
  <c r="N24" i="3"/>
  <c r="N16" i="3"/>
  <c r="F7" i="3"/>
  <c r="G7" i="3" s="1"/>
  <c r="H7" i="3" s="1"/>
  <c r="I7" i="3" s="1"/>
  <c r="J7" i="3" s="1"/>
  <c r="K7" i="3" s="1"/>
  <c r="L7" i="3" s="1"/>
  <c r="M7" i="3" s="1"/>
  <c r="N18" i="3"/>
  <c r="F6" i="3"/>
  <c r="G6" i="3" s="1"/>
  <c r="H6" i="3" s="1"/>
  <c r="I6" i="3" s="1"/>
  <c r="J6" i="3" s="1"/>
  <c r="K6" i="3" s="1"/>
  <c r="L6" i="3" s="1"/>
  <c r="M6" i="3" s="1"/>
  <c r="N6" i="3"/>
  <c r="F15" i="3"/>
  <c r="G15" i="3" s="1"/>
  <c r="H15" i="3" s="1"/>
  <c r="I15" i="3" s="1"/>
  <c r="J15" i="3" s="1"/>
  <c r="K15" i="3" s="1"/>
  <c r="L15" i="3" s="1"/>
  <c r="M15" i="3" s="1"/>
  <c r="N13" i="3"/>
  <c r="N11" i="3"/>
  <c r="D28" i="3"/>
  <c r="E4" i="3"/>
  <c r="N21" i="3"/>
  <c r="N7" i="3" l="1"/>
  <c r="N15" i="3"/>
  <c r="E28" i="3"/>
  <c r="F4" i="3"/>
  <c r="G4" i="3" l="1"/>
  <c r="F28" i="3"/>
  <c r="G28" i="3" l="1"/>
  <c r="H4" i="3"/>
  <c r="I4" i="3" l="1"/>
  <c r="H28" i="3"/>
  <c r="J4" i="3" l="1"/>
  <c r="I28" i="3"/>
  <c r="J28" i="3" l="1"/>
  <c r="K4" i="3"/>
  <c r="L4" i="3" s="1"/>
  <c r="L28" i="3" l="1"/>
  <c r="M4" i="3"/>
  <c r="K28" i="3"/>
  <c r="M28" i="3" l="1"/>
  <c r="N4" i="3"/>
  <c r="N28" i="3" s="1"/>
</calcChain>
</file>

<file path=xl/sharedStrings.xml><?xml version="1.0" encoding="utf-8"?>
<sst xmlns="http://schemas.openxmlformats.org/spreadsheetml/2006/main" count="33" uniqueCount="22">
  <si>
    <t>suma</t>
  </si>
  <si>
    <t>Rodzaj kosztu</t>
  </si>
  <si>
    <t>Inflacja (CPI)</t>
  </si>
  <si>
    <t>Realna dynamika płac</t>
  </si>
  <si>
    <t>Nominalna dynamika płac</t>
  </si>
  <si>
    <t>część budżetowa
ilośc pracowników</t>
  </si>
  <si>
    <t>Szkolenia</t>
  </si>
  <si>
    <t>Pobór i badanie próbek</t>
  </si>
  <si>
    <t>cz.19 - Budżet 
6 funkcjonariuszy Służby Celno-Skarbowej
w Urzędach Celno - Skarbowych</t>
  </si>
  <si>
    <t>cz. 19 - Budżet
2 funkcjonariuszy Służby Celno-Skarbowej w MF</t>
  </si>
  <si>
    <t>Uposażenie osobowe</t>
  </si>
  <si>
    <t>Fundusz nagród</t>
  </si>
  <si>
    <t>wyposażenie i utrzymanie stanowiska</t>
  </si>
  <si>
    <t>umundurowanie</t>
  </si>
  <si>
    <t>odpis na jednorazowe wypłaty obligatoryjne (nagrody jubileuszowe, odprawy emerytalne)</t>
  </si>
  <si>
    <r>
      <t xml:space="preserve">Składka na ubezpieczenia społeczne (ZUS) finansowane przez pracodawcę </t>
    </r>
    <r>
      <rPr>
        <sz val="9"/>
        <color rgb="FFFF0000"/>
        <rFont val="Times New Roman"/>
        <family val="1"/>
        <charset val="238"/>
      </rPr>
      <t>- nie dotyczy</t>
    </r>
  </si>
  <si>
    <r>
      <t xml:space="preserve">FP </t>
    </r>
    <r>
      <rPr>
        <sz val="9"/>
        <color rgb="FFFF0000"/>
        <rFont val="Times New Roman"/>
        <family val="1"/>
        <charset val="238"/>
      </rPr>
      <t>- nie dotyczy</t>
    </r>
  </si>
  <si>
    <r>
      <t>FŚ</t>
    </r>
    <r>
      <rPr>
        <sz val="9"/>
        <color rgb="FFFF0000"/>
        <rFont val="Times New Roman"/>
        <family val="1"/>
        <charset val="238"/>
      </rPr>
      <t xml:space="preserve"> - nie dotyczy</t>
    </r>
  </si>
  <si>
    <r>
      <t xml:space="preserve">PPK </t>
    </r>
    <r>
      <rPr>
        <sz val="9"/>
        <color rgb="FFFF0000"/>
        <rFont val="Times New Roman"/>
        <family val="1"/>
        <charset val="238"/>
      </rPr>
      <t>- nie dotyczy</t>
    </r>
  </si>
  <si>
    <r>
      <t xml:space="preserve">ZFŚS </t>
    </r>
    <r>
      <rPr>
        <sz val="9"/>
        <color rgb="FFFF0000"/>
        <rFont val="Times New Roman"/>
        <family val="1"/>
        <charset val="238"/>
      </rPr>
      <t>- nie dotyczy</t>
    </r>
  </si>
  <si>
    <t>Nagroda Roczna (NR)</t>
  </si>
  <si>
    <t>SUMA cz.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</si>
</sst>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8"/>
      <color rgb="FF000000"/>
      <name val="Lato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/>
      <diagonal/>
    </border>
    <border>
      <left style="medium">
        <color rgb="FF9BC2E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165" fontId="5" fillId="4" borderId="4" xfId="1" applyNumberFormat="1" applyFont="1" applyFill="1" applyBorder="1" applyAlignment="1">
      <alignment vertical="center" wrapText="1"/>
    </xf>
    <xf numFmtId="165" fontId="5" fillId="5" borderId="4" xfId="1" applyNumberFormat="1" applyFont="1" applyFill="1" applyBorder="1" applyAlignment="1">
      <alignment horizontal="left" vertical="center" wrapText="1" indent="1"/>
    </xf>
    <xf numFmtId="1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0" fillId="6" borderId="0" xfId="0" applyFill="1"/>
    <xf numFmtId="165" fontId="2" fillId="0" borderId="4" xfId="2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Dziesiętny" xfId="1" builtinId="3"/>
    <cellStyle name="Dziesiętny 2" xfId="2" xr:uid="{EAA1CC43-902E-4B64-BA51-33BA4361D9E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A347-AAA2-470A-A1E9-F51B8E7C5E0D}">
  <dimension ref="A2:N48"/>
  <sheetViews>
    <sheetView tabSelected="1" workbookViewId="0">
      <selection activeCell="C2" sqref="C2"/>
    </sheetView>
  </sheetViews>
  <sheetFormatPr defaultRowHeight="15" x14ac:dyDescent="0.25"/>
  <cols>
    <col min="1" max="1" width="25.28515625" customWidth="1"/>
    <col min="2" max="2" width="34.85546875" customWidth="1"/>
    <col min="3" max="13" width="10.7109375" customWidth="1"/>
    <col min="14" max="14" width="12.7109375" customWidth="1"/>
    <col min="15" max="15" width="12.28515625" customWidth="1"/>
  </cols>
  <sheetData>
    <row r="2" spans="1:14" ht="15.75" thickBot="1" x14ac:dyDescent="0.3"/>
    <row r="3" spans="1:14" ht="24" customHeight="1" thickBot="1" x14ac:dyDescent="0.3">
      <c r="A3" s="1" t="s">
        <v>5</v>
      </c>
      <c r="B3" s="2" t="s">
        <v>1</v>
      </c>
      <c r="C3" s="3">
        <v>2025</v>
      </c>
      <c r="D3" s="3">
        <v>2026</v>
      </c>
      <c r="E3" s="3">
        <v>2027</v>
      </c>
      <c r="F3" s="3">
        <v>2028</v>
      </c>
      <c r="G3" s="3">
        <v>2029</v>
      </c>
      <c r="H3" s="3">
        <v>2030</v>
      </c>
      <c r="I3" s="3">
        <v>2031</v>
      </c>
      <c r="J3" s="3">
        <v>2032</v>
      </c>
      <c r="K3" s="3">
        <v>2033</v>
      </c>
      <c r="L3" s="3">
        <v>2034</v>
      </c>
      <c r="M3" s="3">
        <v>2035</v>
      </c>
      <c r="N3" s="3" t="s">
        <v>0</v>
      </c>
    </row>
    <row r="4" spans="1:14" ht="24" customHeight="1" thickBot="1" x14ac:dyDescent="0.3">
      <c r="A4" s="22" t="s">
        <v>8</v>
      </c>
      <c r="B4" s="5" t="s">
        <v>10</v>
      </c>
      <c r="C4" s="12">
        <v>0</v>
      </c>
      <c r="D4" s="12">
        <v>744503.94</v>
      </c>
      <c r="E4" s="12">
        <f t="shared" ref="E4:M19" si="0">D4*E$33/100</f>
        <v>787685.16851999995</v>
      </c>
      <c r="F4" s="12">
        <f t="shared" si="0"/>
        <v>829432.48245155986</v>
      </c>
      <c r="G4" s="12">
        <f t="shared" si="0"/>
        <v>873392.40402149246</v>
      </c>
      <c r="H4" s="12">
        <f t="shared" si="0"/>
        <v>918808.80903061002</v>
      </c>
      <c r="I4" s="12">
        <f t="shared" si="0"/>
        <v>966586.86710020166</v>
      </c>
      <c r="J4" s="12">
        <f t="shared" si="0"/>
        <v>1015882.7973223119</v>
      </c>
      <c r="K4" s="12">
        <f t="shared" si="0"/>
        <v>1066676.9371884274</v>
      </c>
      <c r="L4" s="12">
        <f>K4*L$33/100</f>
        <v>1120010.7840478488</v>
      </c>
      <c r="M4" s="12">
        <f>L4*M$33/100</f>
        <v>1176011.3232502413</v>
      </c>
      <c r="N4" s="17">
        <f>SUM(C4:M4)</f>
        <v>9498991.5129326936</v>
      </c>
    </row>
    <row r="5" spans="1:14" ht="24" customHeight="1" thickBot="1" x14ac:dyDescent="0.3">
      <c r="A5" s="23"/>
      <c r="B5" s="4" t="s">
        <v>11</v>
      </c>
      <c r="C5" s="13">
        <v>0</v>
      </c>
      <c r="D5" s="13">
        <v>22335.756000000001</v>
      </c>
      <c r="E5" s="13">
        <f t="shared" si="0"/>
        <v>23631.229848000003</v>
      </c>
      <c r="F5" s="13">
        <f t="shared" si="0"/>
        <v>24883.685029944001</v>
      </c>
      <c r="G5" s="13">
        <f t="shared" si="0"/>
        <v>26202.520336531034</v>
      </c>
      <c r="H5" s="13">
        <f t="shared" si="0"/>
        <v>27565.051394030648</v>
      </c>
      <c r="I5" s="13">
        <f t="shared" si="0"/>
        <v>28998.434066520244</v>
      </c>
      <c r="J5" s="13">
        <f t="shared" si="0"/>
        <v>30477.354203912775</v>
      </c>
      <c r="K5" s="13">
        <f t="shared" si="0"/>
        <v>32001.221914108413</v>
      </c>
      <c r="L5" s="13">
        <f t="shared" si="0"/>
        <v>33601.283009813837</v>
      </c>
      <c r="M5" s="13">
        <f t="shared" si="0"/>
        <v>35281.347160304525</v>
      </c>
      <c r="N5" s="17">
        <f>SUM(C5:M5)</f>
        <v>284977.88296316547</v>
      </c>
    </row>
    <row r="6" spans="1:14" ht="24" customHeight="1" thickBot="1" x14ac:dyDescent="0.3">
      <c r="A6" s="23"/>
      <c r="B6" s="5" t="s">
        <v>14</v>
      </c>
      <c r="C6" s="12">
        <v>0</v>
      </c>
      <c r="D6" s="12">
        <v>22335.756000000001</v>
      </c>
      <c r="E6" s="12">
        <f t="shared" si="0"/>
        <v>23631.229848000003</v>
      </c>
      <c r="F6" s="12">
        <f t="shared" si="0"/>
        <v>24883.685029944001</v>
      </c>
      <c r="G6" s="12">
        <f t="shared" si="0"/>
        <v>26202.520336531034</v>
      </c>
      <c r="H6" s="12">
        <f t="shared" si="0"/>
        <v>27565.051394030648</v>
      </c>
      <c r="I6" s="12">
        <f t="shared" si="0"/>
        <v>28998.434066520244</v>
      </c>
      <c r="J6" s="12">
        <f t="shared" si="0"/>
        <v>30477.354203912775</v>
      </c>
      <c r="K6" s="12">
        <f t="shared" si="0"/>
        <v>32001.221914108413</v>
      </c>
      <c r="L6" s="12">
        <f t="shared" si="0"/>
        <v>33601.283009813837</v>
      </c>
      <c r="M6" s="12">
        <f t="shared" si="0"/>
        <v>35281.347160304525</v>
      </c>
      <c r="N6" s="17">
        <f>SUM(C6:M6)</f>
        <v>284977.88296316547</v>
      </c>
    </row>
    <row r="7" spans="1:14" ht="24" customHeight="1" thickBot="1" x14ac:dyDescent="0.3">
      <c r="A7" s="23"/>
      <c r="B7" s="4" t="s">
        <v>20</v>
      </c>
      <c r="C7" s="13">
        <v>0</v>
      </c>
      <c r="D7" s="13">
        <v>61572</v>
      </c>
      <c r="E7" s="13">
        <f t="shared" si="0"/>
        <v>65143.175999999999</v>
      </c>
      <c r="F7" s="13">
        <f t="shared" si="0"/>
        <v>68595.76432799999</v>
      </c>
      <c r="G7" s="13">
        <f t="shared" si="0"/>
        <v>72231.339837383988</v>
      </c>
      <c r="H7" s="13">
        <f t="shared" si="0"/>
        <v>75987.369508927964</v>
      </c>
      <c r="I7" s="13">
        <f t="shared" si="0"/>
        <v>79938.712723392222</v>
      </c>
      <c r="J7" s="13">
        <f t="shared" si="0"/>
        <v>84015.587072285227</v>
      </c>
      <c r="K7" s="13">
        <f t="shared" si="0"/>
        <v>88216.366425899498</v>
      </c>
      <c r="L7" s="13">
        <f t="shared" si="0"/>
        <v>92627.184747194478</v>
      </c>
      <c r="M7" s="13">
        <f t="shared" si="0"/>
        <v>97258.543984554199</v>
      </c>
      <c r="N7" s="17">
        <f>SUM(C7:M7)</f>
        <v>785586.04462763772</v>
      </c>
    </row>
    <row r="8" spans="1:14" ht="24" customHeight="1" thickBot="1" x14ac:dyDescent="0.3">
      <c r="A8" s="23"/>
      <c r="B8" s="5" t="s">
        <v>15</v>
      </c>
      <c r="C8" s="12"/>
      <c r="D8" s="12"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7">
        <f t="shared" ref="N8:N23" si="1">SUM(C8:L8)</f>
        <v>0</v>
      </c>
    </row>
    <row r="9" spans="1:14" ht="24" customHeight="1" thickBot="1" x14ac:dyDescent="0.3">
      <c r="A9" s="23"/>
      <c r="B9" s="4" t="s">
        <v>16</v>
      </c>
      <c r="C9" s="13">
        <v>0</v>
      </c>
      <c r="D9" s="13"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7">
        <f t="shared" si="1"/>
        <v>0</v>
      </c>
    </row>
    <row r="10" spans="1:14" ht="24" customHeight="1" thickBot="1" x14ac:dyDescent="0.3">
      <c r="A10" s="23"/>
      <c r="B10" s="5" t="s">
        <v>17</v>
      </c>
      <c r="C10" s="12">
        <v>0</v>
      </c>
      <c r="D10" s="12"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7">
        <f t="shared" si="1"/>
        <v>0</v>
      </c>
    </row>
    <row r="11" spans="1:14" ht="24" customHeight="1" thickBot="1" x14ac:dyDescent="0.3">
      <c r="A11" s="23"/>
      <c r="B11" s="4" t="s">
        <v>18</v>
      </c>
      <c r="C11" s="13">
        <v>0</v>
      </c>
      <c r="D11" s="13"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7">
        <f t="shared" si="1"/>
        <v>0</v>
      </c>
    </row>
    <row r="12" spans="1:14" ht="24" customHeight="1" thickBot="1" x14ac:dyDescent="0.3">
      <c r="A12" s="23"/>
      <c r="B12" s="5" t="s">
        <v>19</v>
      </c>
      <c r="C12" s="12">
        <v>0</v>
      </c>
      <c r="D12" s="12"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7">
        <f t="shared" si="1"/>
        <v>0</v>
      </c>
    </row>
    <row r="13" spans="1:14" ht="24" customHeight="1" thickBot="1" x14ac:dyDescent="0.3">
      <c r="A13" s="23"/>
      <c r="B13" s="4" t="s">
        <v>12</v>
      </c>
      <c r="C13" s="13">
        <v>0</v>
      </c>
      <c r="D13" s="13">
        <v>25512</v>
      </c>
      <c r="E13" s="13">
        <f t="shared" si="0"/>
        <v>26991.696</v>
      </c>
      <c r="F13" s="13">
        <f t="shared" si="0"/>
        <v>28422.255888</v>
      </c>
      <c r="G13" s="13">
        <f t="shared" si="0"/>
        <v>29928.635450064001</v>
      </c>
      <c r="H13" s="13">
        <f t="shared" si="0"/>
        <v>31484.92449346733</v>
      </c>
      <c r="I13" s="13">
        <f t="shared" si="0"/>
        <v>33122.140567127637</v>
      </c>
      <c r="J13" s="13">
        <f t="shared" si="0"/>
        <v>34811.369736051143</v>
      </c>
      <c r="K13" s="13">
        <f t="shared" si="0"/>
        <v>36551.9382228537</v>
      </c>
      <c r="L13" s="13">
        <f t="shared" si="0"/>
        <v>38379.535133996382</v>
      </c>
      <c r="M13" s="13">
        <f t="shared" si="0"/>
        <v>40298.511890696202</v>
      </c>
      <c r="N13" s="17">
        <f t="shared" ref="N13:N18" si="2">SUM(C13:M13)</f>
        <v>325503.00738225639</v>
      </c>
    </row>
    <row r="14" spans="1:14" ht="24" customHeight="1" thickBot="1" x14ac:dyDescent="0.3">
      <c r="A14" s="24"/>
      <c r="B14" s="5" t="s">
        <v>13</v>
      </c>
      <c r="C14" s="12"/>
      <c r="D14" s="12">
        <v>13872.15</v>
      </c>
      <c r="E14" s="12">
        <f t="shared" si="0"/>
        <v>14676.734699999999</v>
      </c>
      <c r="F14" s="12">
        <f t="shared" si="0"/>
        <v>15454.601639099999</v>
      </c>
      <c r="G14" s="12">
        <f t="shared" si="0"/>
        <v>16273.695525972298</v>
      </c>
      <c r="H14" s="12">
        <f t="shared" si="0"/>
        <v>17119.927693322858</v>
      </c>
      <c r="I14" s="12">
        <f t="shared" si="0"/>
        <v>18010.163933375647</v>
      </c>
      <c r="J14" s="12">
        <f t="shared" si="0"/>
        <v>18928.682293977803</v>
      </c>
      <c r="K14" s="12">
        <f t="shared" si="0"/>
        <v>19875.116408676695</v>
      </c>
      <c r="L14" s="12">
        <f t="shared" si="0"/>
        <v>20868.87222911053</v>
      </c>
      <c r="M14" s="12">
        <f>L14*M$33/100</f>
        <v>21912.315840566054</v>
      </c>
      <c r="N14" s="17">
        <f t="shared" si="2"/>
        <v>176992.2602641019</v>
      </c>
    </row>
    <row r="15" spans="1:14" ht="24" customHeight="1" thickBot="1" x14ac:dyDescent="0.3">
      <c r="A15" s="22" t="s">
        <v>9</v>
      </c>
      <c r="B15" s="5" t="s">
        <v>10</v>
      </c>
      <c r="C15" s="12">
        <v>0</v>
      </c>
      <c r="D15" s="12">
        <v>295467.228</v>
      </c>
      <c r="E15" s="12">
        <f t="shared" si="0"/>
        <v>312604.32722400001</v>
      </c>
      <c r="F15" s="12">
        <f t="shared" si="0"/>
        <v>329172.35656687198</v>
      </c>
      <c r="G15" s="12">
        <f t="shared" si="0"/>
        <v>346618.49146491615</v>
      </c>
      <c r="H15" s="12">
        <f t="shared" si="0"/>
        <v>364642.65302109183</v>
      </c>
      <c r="I15" s="12">
        <f t="shared" si="0"/>
        <v>383604.0709781886</v>
      </c>
      <c r="J15" s="12">
        <f t="shared" si="0"/>
        <v>403167.87859807617</v>
      </c>
      <c r="K15" s="12">
        <f t="shared" si="0"/>
        <v>423326.27252797998</v>
      </c>
      <c r="L15" s="12">
        <f t="shared" si="0"/>
        <v>444492.58615437895</v>
      </c>
      <c r="M15" s="12">
        <f t="shared" si="0"/>
        <v>466717.2154620979</v>
      </c>
      <c r="N15" s="17">
        <f t="shared" si="2"/>
        <v>3769813.0799976019</v>
      </c>
    </row>
    <row r="16" spans="1:14" ht="24" customHeight="1" thickBot="1" x14ac:dyDescent="0.3">
      <c r="A16" s="23"/>
      <c r="B16" s="4" t="s">
        <v>11</v>
      </c>
      <c r="C16" s="13">
        <v>0</v>
      </c>
      <c r="D16" s="13">
        <v>8863.2939999999999</v>
      </c>
      <c r="E16" s="13">
        <f t="shared" si="0"/>
        <v>9377.365052000001</v>
      </c>
      <c r="F16" s="13">
        <f t="shared" si="0"/>
        <v>9874.3653997560014</v>
      </c>
      <c r="G16" s="13">
        <f t="shared" si="0"/>
        <v>10397.706765943069</v>
      </c>
      <c r="H16" s="13">
        <f t="shared" si="0"/>
        <v>10938.387517772107</v>
      </c>
      <c r="I16" s="13">
        <f t="shared" si="0"/>
        <v>11507.183668696256</v>
      </c>
      <c r="J16" s="13">
        <f t="shared" si="0"/>
        <v>12094.050035799764</v>
      </c>
      <c r="K16" s="13">
        <f t="shared" si="0"/>
        <v>12698.752537589753</v>
      </c>
      <c r="L16" s="13">
        <f t="shared" si="0"/>
        <v>13333.690164469241</v>
      </c>
      <c r="M16" s="13">
        <f>L16*M$33/100</f>
        <v>14000.374672692702</v>
      </c>
      <c r="N16" s="17">
        <f t="shared" si="2"/>
        <v>113085.1698147189</v>
      </c>
    </row>
    <row r="17" spans="1:14" ht="24" customHeight="1" thickBot="1" x14ac:dyDescent="0.3">
      <c r="A17" s="23"/>
      <c r="B17" s="5" t="s">
        <v>14</v>
      </c>
      <c r="C17" s="12">
        <v>0</v>
      </c>
      <c r="D17" s="12">
        <v>8863.2939999999999</v>
      </c>
      <c r="E17" s="12">
        <f t="shared" si="0"/>
        <v>9377.365052000001</v>
      </c>
      <c r="F17" s="12">
        <f t="shared" si="0"/>
        <v>9874.3653997560014</v>
      </c>
      <c r="G17" s="12">
        <f t="shared" si="0"/>
        <v>10397.706765943069</v>
      </c>
      <c r="H17" s="12">
        <f t="shared" si="0"/>
        <v>10938.387517772107</v>
      </c>
      <c r="I17" s="12">
        <f t="shared" si="0"/>
        <v>11507.183668696256</v>
      </c>
      <c r="J17" s="12">
        <f t="shared" si="0"/>
        <v>12094.050035799764</v>
      </c>
      <c r="K17" s="12">
        <f t="shared" si="0"/>
        <v>12698.752537589753</v>
      </c>
      <c r="L17" s="12">
        <f t="shared" si="0"/>
        <v>13333.690164469241</v>
      </c>
      <c r="M17" s="12">
        <f>L17*M$33/100</f>
        <v>14000.374672692702</v>
      </c>
      <c r="N17" s="17">
        <f t="shared" si="2"/>
        <v>113085.1698147189</v>
      </c>
    </row>
    <row r="18" spans="1:14" ht="24" customHeight="1" thickBot="1" x14ac:dyDescent="0.3">
      <c r="A18" s="23"/>
      <c r="B18" s="4" t="s">
        <v>20</v>
      </c>
      <c r="C18" s="13">
        <v>0</v>
      </c>
      <c r="D18" s="13">
        <v>24436</v>
      </c>
      <c r="E18" s="13">
        <f t="shared" si="0"/>
        <v>25853.287999999997</v>
      </c>
      <c r="F18" s="13">
        <f t="shared" si="0"/>
        <v>27223.512263999997</v>
      </c>
      <c r="G18" s="13">
        <f t="shared" si="0"/>
        <v>28666.358413991999</v>
      </c>
      <c r="H18" s="13">
        <f t="shared" si="0"/>
        <v>30157.009051519581</v>
      </c>
      <c r="I18" s="13">
        <f t="shared" si="0"/>
        <v>31725.173522198602</v>
      </c>
      <c r="J18" s="13">
        <f t="shared" si="0"/>
        <v>33343.157371830734</v>
      </c>
      <c r="K18" s="13">
        <f t="shared" si="0"/>
        <v>35010.315240422271</v>
      </c>
      <c r="L18" s="13">
        <f t="shared" si="0"/>
        <v>36760.831002443389</v>
      </c>
      <c r="M18" s="13">
        <f t="shared" si="0"/>
        <v>38598.872552565561</v>
      </c>
      <c r="N18" s="17">
        <f t="shared" si="2"/>
        <v>311774.5174189721</v>
      </c>
    </row>
    <row r="19" spans="1:14" ht="24" customHeight="1" thickBot="1" x14ac:dyDescent="0.3">
      <c r="A19" s="23"/>
      <c r="B19" s="5" t="s">
        <v>15</v>
      </c>
      <c r="C19" s="12">
        <v>0</v>
      </c>
      <c r="D19" s="12">
        <f>C19*D$33/100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/>
      <c r="N19" s="17">
        <f t="shared" si="1"/>
        <v>0</v>
      </c>
    </row>
    <row r="20" spans="1:14" ht="24" customHeight="1" thickBot="1" x14ac:dyDescent="0.3">
      <c r="A20" s="23"/>
      <c r="B20" s="4" t="s">
        <v>16</v>
      </c>
      <c r="C20" s="13">
        <v>0</v>
      </c>
      <c r="D20" s="13">
        <f>C20*D$33/100</f>
        <v>0</v>
      </c>
      <c r="E20" s="13">
        <f t="shared" ref="E20:M25" si="3">D20*E$33/100</f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/>
      <c r="N20" s="17">
        <f t="shared" si="1"/>
        <v>0</v>
      </c>
    </row>
    <row r="21" spans="1:14" ht="24" customHeight="1" thickBot="1" x14ac:dyDescent="0.3">
      <c r="A21" s="23"/>
      <c r="B21" s="5" t="s">
        <v>17</v>
      </c>
      <c r="C21" s="12"/>
      <c r="D21" s="12">
        <f>C21*D$33/100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/>
      <c r="N21" s="17">
        <f t="shared" si="1"/>
        <v>0</v>
      </c>
    </row>
    <row r="22" spans="1:14" ht="24" customHeight="1" thickBot="1" x14ac:dyDescent="0.3">
      <c r="A22" s="23"/>
      <c r="B22" s="4" t="s">
        <v>18</v>
      </c>
      <c r="C22" s="13">
        <v>0</v>
      </c>
      <c r="D22" s="13">
        <f>C22*D$33/100</f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0</v>
      </c>
      <c r="L22" s="13">
        <f t="shared" si="3"/>
        <v>0</v>
      </c>
      <c r="M22" s="13"/>
      <c r="N22" s="17">
        <f t="shared" si="1"/>
        <v>0</v>
      </c>
    </row>
    <row r="23" spans="1:14" ht="24" customHeight="1" thickBot="1" x14ac:dyDescent="0.3">
      <c r="A23" s="23"/>
      <c r="B23" s="5" t="s">
        <v>19</v>
      </c>
      <c r="C23" s="12">
        <v>0</v>
      </c>
      <c r="D23" s="12">
        <f>C23*D$33/100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/>
      <c r="N23" s="17">
        <f t="shared" si="1"/>
        <v>0</v>
      </c>
    </row>
    <row r="24" spans="1:14" ht="24" customHeight="1" thickBot="1" x14ac:dyDescent="0.3">
      <c r="A24" s="23"/>
      <c r="B24" s="4" t="s">
        <v>12</v>
      </c>
      <c r="C24" s="13">
        <v>0</v>
      </c>
      <c r="D24" s="13">
        <f>4000*2*D$33/100</f>
        <v>8504</v>
      </c>
      <c r="E24" s="13">
        <f t="shared" si="3"/>
        <v>8997.232</v>
      </c>
      <c r="F24" s="13">
        <f t="shared" si="3"/>
        <v>9474.0852959999993</v>
      </c>
      <c r="G24" s="13">
        <f t="shared" si="3"/>
        <v>9976.2118166879991</v>
      </c>
      <c r="H24" s="13">
        <f t="shared" si="3"/>
        <v>10494.974831155776</v>
      </c>
      <c r="I24" s="13">
        <f t="shared" si="3"/>
        <v>11040.713522375876</v>
      </c>
      <c r="J24" s="13">
        <f t="shared" si="3"/>
        <v>11603.789912017046</v>
      </c>
      <c r="K24" s="13">
        <f t="shared" si="3"/>
        <v>12183.979407617899</v>
      </c>
      <c r="L24" s="13">
        <f t="shared" si="3"/>
        <v>12793.178377998793</v>
      </c>
      <c r="M24" s="13">
        <f>L24*M$33/100</f>
        <v>13432.837296898733</v>
      </c>
      <c r="N24" s="17">
        <f>SUM(C24:M24)</f>
        <v>108501.00246075212</v>
      </c>
    </row>
    <row r="25" spans="1:14" ht="24" customHeight="1" thickBot="1" x14ac:dyDescent="0.3">
      <c r="A25" s="23"/>
      <c r="B25" s="5" t="s">
        <v>13</v>
      </c>
      <c r="C25" s="12">
        <v>0</v>
      </c>
      <c r="D25" s="12">
        <f>2175*6*D$33/100</f>
        <v>13872.15</v>
      </c>
      <c r="E25" s="12">
        <f t="shared" si="3"/>
        <v>14676.734699999999</v>
      </c>
      <c r="F25" s="12">
        <f>E25*F$33/100</f>
        <v>15454.601639099999</v>
      </c>
      <c r="G25" s="12">
        <f t="shared" si="3"/>
        <v>16273.695525972298</v>
      </c>
      <c r="H25" s="12">
        <f t="shared" si="3"/>
        <v>17119.927693322858</v>
      </c>
      <c r="I25" s="12">
        <f t="shared" si="3"/>
        <v>18010.163933375647</v>
      </c>
      <c r="J25" s="12">
        <f t="shared" si="3"/>
        <v>18928.682293977803</v>
      </c>
      <c r="K25" s="12">
        <f t="shared" si="3"/>
        <v>19875.116408676695</v>
      </c>
      <c r="L25" s="12">
        <f t="shared" si="3"/>
        <v>20868.87222911053</v>
      </c>
      <c r="M25" s="12">
        <f t="shared" si="3"/>
        <v>21912.315840566054</v>
      </c>
      <c r="N25" s="17">
        <f>SUM(C25:M25)</f>
        <v>176992.2602641019</v>
      </c>
    </row>
    <row r="26" spans="1:14" ht="24" customHeight="1" thickBot="1" x14ac:dyDescent="0.3">
      <c r="A26" s="19"/>
      <c r="B26" s="4" t="s">
        <v>6</v>
      </c>
      <c r="C26" s="14">
        <v>0</v>
      </c>
      <c r="D26" s="13">
        <v>150000</v>
      </c>
      <c r="E26" s="14">
        <v>150000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7">
        <f>SUM(D26:M26)</f>
        <v>300000</v>
      </c>
    </row>
    <row r="27" spans="1:14" ht="24" customHeight="1" thickBot="1" x14ac:dyDescent="0.3">
      <c r="A27" s="6"/>
      <c r="B27" s="5" t="s">
        <v>7</v>
      </c>
      <c r="C27" s="12">
        <v>0</v>
      </c>
      <c r="D27" s="21">
        <v>1237200</v>
      </c>
      <c r="E27" s="12">
        <v>1269367.2</v>
      </c>
      <c r="F27" s="12">
        <f>E27*F31/100</f>
        <v>1301101.3799999999</v>
      </c>
      <c r="G27" s="12">
        <f t="shared" ref="G27:M27" si="4">F27*G31/100</f>
        <v>1333628.9145</v>
      </c>
      <c r="H27" s="12">
        <f t="shared" si="4"/>
        <v>1366969.6373624997</v>
      </c>
      <c r="I27" s="12">
        <f t="shared" si="4"/>
        <v>1401143.8782965622</v>
      </c>
      <c r="J27" s="12">
        <f t="shared" si="4"/>
        <v>1436172.4752539762</v>
      </c>
      <c r="K27" s="12">
        <f t="shared" si="4"/>
        <v>1472076.7871353256</v>
      </c>
      <c r="L27" s="12">
        <f t="shared" si="4"/>
        <v>1508878.7068137089</v>
      </c>
      <c r="M27" s="12">
        <f t="shared" si="4"/>
        <v>1546600.6744840515</v>
      </c>
      <c r="N27" s="17">
        <f>SUM(C27:M27)</f>
        <v>13873139.653846126</v>
      </c>
    </row>
    <row r="28" spans="1:14" ht="24" customHeight="1" thickBot="1" x14ac:dyDescent="0.3">
      <c r="A28" s="6"/>
      <c r="B28" s="15" t="s">
        <v>21</v>
      </c>
      <c r="C28" s="16">
        <f t="shared" ref="C28:K28" si="5">SUM(C4:C27)</f>
        <v>0</v>
      </c>
      <c r="D28" s="16">
        <f t="shared" si="5"/>
        <v>2637337.568</v>
      </c>
      <c r="E28" s="16">
        <f t="shared" si="5"/>
        <v>2742012.746944</v>
      </c>
      <c r="F28" s="16">
        <f t="shared" si="5"/>
        <v>2693847.1409320319</v>
      </c>
      <c r="G28" s="16">
        <f t="shared" si="5"/>
        <v>2800190.200761429</v>
      </c>
      <c r="H28" s="16">
        <f t="shared" si="5"/>
        <v>2909792.1105095237</v>
      </c>
      <c r="I28" s="16">
        <f t="shared" si="5"/>
        <v>3024193.1200472312</v>
      </c>
      <c r="J28" s="16">
        <f t="shared" si="5"/>
        <v>3141997.2283339291</v>
      </c>
      <c r="K28" s="16">
        <f t="shared" si="5"/>
        <v>3263192.7778692758</v>
      </c>
      <c r="L28" s="16">
        <f>SUM(L4:L27)</f>
        <v>3389550.4970843564</v>
      </c>
      <c r="M28" s="16">
        <f>SUM(M4:M27)</f>
        <v>3521306.0542682316</v>
      </c>
      <c r="N28" s="17">
        <f>SUM(N4:N27)</f>
        <v>30123419.444750011</v>
      </c>
    </row>
    <row r="29" spans="1:14" ht="35.25" customHeight="1" thickBot="1" x14ac:dyDescent="0.3">
      <c r="A29" s="6"/>
    </row>
    <row r="30" spans="1:14" ht="31.5" customHeight="1" x14ac:dyDescent="0.25">
      <c r="A30" s="8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20"/>
      <c r="B31" s="7" t="s">
        <v>2</v>
      </c>
      <c r="C31" s="11">
        <v>105</v>
      </c>
      <c r="D31" s="11">
        <v>103.1</v>
      </c>
      <c r="E31" s="11">
        <v>102.6</v>
      </c>
      <c r="F31" s="11">
        <v>102.5</v>
      </c>
      <c r="G31" s="11">
        <v>102.5</v>
      </c>
      <c r="H31" s="11">
        <v>102.5</v>
      </c>
      <c r="I31" s="11">
        <v>102.5</v>
      </c>
      <c r="J31" s="11">
        <v>102.5</v>
      </c>
      <c r="K31" s="11">
        <v>102.5</v>
      </c>
      <c r="L31" s="11">
        <v>102.5</v>
      </c>
      <c r="M31" s="11">
        <v>102.5</v>
      </c>
    </row>
    <row r="32" spans="1:14" x14ac:dyDescent="0.25">
      <c r="A32" s="20"/>
      <c r="B32" s="7" t="s">
        <v>3</v>
      </c>
      <c r="C32" s="11">
        <v>102</v>
      </c>
      <c r="D32" s="11">
        <v>103.1</v>
      </c>
      <c r="E32" s="11">
        <v>103.1</v>
      </c>
      <c r="F32" s="11">
        <v>102.8</v>
      </c>
      <c r="G32" s="11">
        <v>102.7</v>
      </c>
      <c r="H32" s="11">
        <v>102.7</v>
      </c>
      <c r="I32" s="11">
        <v>102.6</v>
      </c>
      <c r="J32" s="11">
        <v>102.5</v>
      </c>
      <c r="K32" s="11">
        <v>102.5</v>
      </c>
      <c r="L32" s="11">
        <v>102.4</v>
      </c>
      <c r="M32" s="11">
        <v>102.4</v>
      </c>
    </row>
    <row r="33" spans="1:14" x14ac:dyDescent="0.25">
      <c r="A33" s="20"/>
      <c r="B33" s="7" t="s">
        <v>4</v>
      </c>
      <c r="C33" s="11">
        <v>107.1</v>
      </c>
      <c r="D33" s="11">
        <v>106.3</v>
      </c>
      <c r="E33" s="11">
        <v>105.8</v>
      </c>
      <c r="F33" s="11">
        <v>105.3</v>
      </c>
      <c r="G33" s="11">
        <v>105.3</v>
      </c>
      <c r="H33" s="11">
        <v>105.2</v>
      </c>
      <c r="I33" s="11">
        <v>105.2</v>
      </c>
      <c r="J33" s="11">
        <v>105.1</v>
      </c>
      <c r="K33" s="11">
        <v>105</v>
      </c>
      <c r="L33" s="11">
        <v>105</v>
      </c>
      <c r="M33" s="11">
        <v>105</v>
      </c>
    </row>
    <row r="34" spans="1:14" x14ac:dyDescent="0.25">
      <c r="A34" s="8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8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7" spans="1:14" x14ac:dyDescent="0.25">
      <c r="C37" s="18"/>
      <c r="D37" s="18"/>
      <c r="E37" s="18"/>
      <c r="F37" s="18"/>
      <c r="G37" s="18"/>
      <c r="H37" s="18"/>
      <c r="I37" s="18"/>
      <c r="J37" s="18"/>
      <c r="K37" s="18"/>
    </row>
    <row r="39" spans="1:14" x14ac:dyDescent="0.25">
      <c r="C39" s="18"/>
      <c r="D39" s="18"/>
      <c r="E39" s="18"/>
      <c r="F39" s="18"/>
      <c r="G39" s="18"/>
      <c r="H39" s="18"/>
      <c r="I39" s="18"/>
      <c r="J39" s="18"/>
      <c r="K39" s="18"/>
    </row>
    <row r="42" spans="1:14" x14ac:dyDescent="0.25">
      <c r="C42" s="18"/>
      <c r="D42" s="18"/>
      <c r="E42" s="18"/>
      <c r="F42" s="18"/>
      <c r="G42" s="18"/>
      <c r="H42" s="18"/>
      <c r="I42" s="18"/>
      <c r="J42" s="18"/>
      <c r="K42" s="18"/>
    </row>
    <row r="45" spans="1:14" x14ac:dyDescent="0.25">
      <c r="C45" s="18"/>
      <c r="D45" s="18"/>
      <c r="E45" s="18"/>
      <c r="F45" s="18"/>
      <c r="G45" s="18"/>
      <c r="H45" s="18"/>
      <c r="I45" s="18"/>
      <c r="J45" s="18"/>
      <c r="K45" s="18"/>
    </row>
    <row r="48" spans="1:14" x14ac:dyDescent="0.25"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">
    <mergeCell ref="A4:A14"/>
    <mergeCell ref="A15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cz.19 - uzupełnione przez 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Aneta Smaś</cp:lastModifiedBy>
  <dcterms:created xsi:type="dcterms:W3CDTF">2024-11-21T21:02:22Z</dcterms:created>
  <dcterms:modified xsi:type="dcterms:W3CDTF">2025-06-09T11:59:57Z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UxC4dwLulzfINJ8nQH+xvX5LNGipWa4BRSZhPgxsCvlGlK/M7pboWOPZl/bbCmTMUVYoxAM1mVTgv+vYMxpi6A==</vt:lpwstr>
  </property>
  <property fmtid="{D5CDD505-2E9C-101B-9397-08002B2CF9AE}" pid="4" name="MFClassificationDate">
    <vt:lpwstr>2024-11-25T14:50:52.9497035+01:00</vt:lpwstr>
  </property>
  <property fmtid="{D5CDD505-2E9C-101B-9397-08002B2CF9AE}" pid="5" name="MFClassifiedBySID">
    <vt:lpwstr>UxC4dwLulzfINJ8nQH+xvX5LNGipWa4BRSZhPgxsCvm42mrIC/DSDv0ggS+FjUN/2v1BBotkLlY5aAiEhoi6uaruGeZYprpUuSWJjraaj95eYTflnasOw8wywhHiUVxU</vt:lpwstr>
  </property>
  <property fmtid="{D5CDD505-2E9C-101B-9397-08002B2CF9AE}" pid="6" name="MFGRNItemId">
    <vt:lpwstr>GRN-b86d1fd8-956c-41de-9635-fdf12411c01e</vt:lpwstr>
  </property>
  <property fmtid="{D5CDD505-2E9C-101B-9397-08002B2CF9AE}" pid="7" name="MFHash">
    <vt:lpwstr>xROn2GMfLV/t6mZcGtG9vz0n8yWWmCW3QmsIo8Fl99w=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