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\Desktop\"/>
    </mc:Choice>
  </mc:AlternateContent>
  <xr:revisionPtr revIDLastSave="0" documentId="8_{9B637AE5-4E4D-494A-8C49-D17E6091AC1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podział środków" sheetId="1" r:id="rId1"/>
    <sheet name="CP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2" l="1"/>
  <c r="H38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2" i="1"/>
  <c r="G38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2" i="1"/>
  <c r="E5" i="2" l="1"/>
  <c r="F5" i="2" s="1"/>
  <c r="G5" i="2" s="1"/>
  <c r="H5" i="2" s="1"/>
  <c r="I5" i="2" s="1"/>
  <c r="J5" i="2" s="1"/>
  <c r="K5" i="2" s="1"/>
  <c r="F38" i="1"/>
  <c r="F2" i="1"/>
  <c r="E38" i="1"/>
  <c r="F37" i="1" s="1"/>
  <c r="Q5" i="2" l="1"/>
  <c r="L5" i="2"/>
  <c r="M5" i="2" s="1"/>
  <c r="N5" i="2" s="1"/>
  <c r="O5" i="2" s="1"/>
  <c r="P5" i="2" s="1"/>
  <c r="F30" i="1"/>
  <c r="F31" i="1"/>
  <c r="F5" i="1"/>
  <c r="F6" i="1"/>
  <c r="F22" i="1"/>
  <c r="F7" i="1"/>
  <c r="F15" i="1"/>
  <c r="F23" i="1"/>
  <c r="F8" i="1"/>
  <c r="F16" i="1"/>
  <c r="F24" i="1"/>
  <c r="F32" i="1"/>
  <c r="F33" i="1"/>
  <c r="F17" i="1"/>
  <c r="F25" i="1"/>
  <c r="F10" i="1"/>
  <c r="F18" i="1"/>
  <c r="F26" i="1"/>
  <c r="F34" i="1"/>
  <c r="F35" i="1"/>
  <c r="F13" i="1"/>
  <c r="F14" i="1"/>
  <c r="F9" i="1"/>
  <c r="F3" i="1"/>
  <c r="F11" i="1"/>
  <c r="F19" i="1"/>
  <c r="F27" i="1"/>
  <c r="F4" i="1"/>
  <c r="F12" i="1"/>
  <c r="F20" i="1"/>
  <c r="F28" i="1"/>
  <c r="F36" i="1"/>
  <c r="F21" i="1"/>
  <c r="F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tc={69D148B5-D193-4AF2-B8A5-916FE51388A4}</author>
  </authors>
  <commentList>
    <comment ref="A4" authorId="0" shapeId="0" xr:uid="{69D148B5-D193-4AF2-B8A5-916FE51388A4}">
      <text>
        <r>
          <rPr>
            <sz val="11"/>
            <color theme="1"/>
            <rFont val="Calibri"/>
            <family val="2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2026-2029 załącznik nr 1. Średnioroczna dynamika cen towarów i usług konsumpcyjnych. 
2030-2038 załącznik nr 2. CPI.
Średnioroczna dynamika cen towarów i usług konsumpcyjnych to inaczej wskaźnik CPI. 
</t>
        </r>
      </text>
    </comment>
  </commentList>
</comments>
</file>

<file path=xl/sharedStrings.xml><?xml version="1.0" encoding="utf-8"?>
<sst xmlns="http://schemas.openxmlformats.org/spreadsheetml/2006/main" count="119" uniqueCount="119">
  <si>
    <t>lp.</t>
  </si>
  <si>
    <t>Województwo</t>
  </si>
  <si>
    <t>Zarządzający</t>
  </si>
  <si>
    <t>Miasto</t>
  </si>
  <si>
    <t>Wielkość populacji</t>
  </si>
  <si>
    <t>Udział (%)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</si>
  <si>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</si>
  <si>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</si>
  <si>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</si>
  <si>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</si>
  <si>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</si>
  <si>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</si>
  <si>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</si>
  <si>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</si>
  <si>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</si>
  <si>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</si>
  <si>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</si>
  <si>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</si>
  <si>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</si>
  <si>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</si>
  <si>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</si>
  <si>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</si>
  <si>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Urząd Miasta Wałbrzycha</t>
  </si>
  <si>
    <t>Urząd Miejski Wrocławia</t>
  </si>
  <si>
    <t xml:space="preserve">Urząd Miasta Włocławek </t>
  </si>
  <si>
    <t>Urząd Miasta Bydgoszczy</t>
  </si>
  <si>
    <t>Urząd Miasta Torunia</t>
  </si>
  <si>
    <t>Urząd Miasta Lublin</t>
  </si>
  <si>
    <t>Urząd Miasta Zielona Góra</t>
  </si>
  <si>
    <t>Urząd Miasta Gorzowa Wielkopolskiego</t>
  </si>
  <si>
    <t>Urząd Miasta Łodzi</t>
  </si>
  <si>
    <t>Urząd Miasta Tarnowa</t>
  </si>
  <si>
    <t>Urząd Miasta Krakowa</t>
  </si>
  <si>
    <t>Urząd Miasta Płocka</t>
  </si>
  <si>
    <t>Urząd m.st Warszawy</t>
  </si>
  <si>
    <t>Urząd Miejski w Radomiu</t>
  </si>
  <si>
    <t>Urząd Miasta Opole</t>
  </si>
  <si>
    <t>Urząd Miasta Rzeszowa</t>
  </si>
  <si>
    <t>Urząd Miejski w Białymstoku</t>
  </si>
  <si>
    <t>Urząd Miejski w Gdańsku</t>
  </si>
  <si>
    <t>Urząd Miasta Gdyni</t>
  </si>
  <si>
    <t>Urząd Miasta Katowice</t>
  </si>
  <si>
    <t>Urząd Miasta Ruda Śląska</t>
  </si>
  <si>
    <t>Urząd Miasta Rybnika</t>
  </si>
  <si>
    <t>Urząd Miejski w Gliwicach</t>
  </si>
  <si>
    <t>Urząd Miasta Chorzów</t>
  </si>
  <si>
    <t>Urząd Miasta Zabrze</t>
  </si>
  <si>
    <t>Urząd Miejski w Bytomiu</t>
  </si>
  <si>
    <t>Urząd Miasta Częstochowy</t>
  </si>
  <si>
    <t>Urząd Miasta Tychy</t>
  </si>
  <si>
    <t>Urząd Miasta Dąbrowa Górnicza</t>
  </si>
  <si>
    <t>Urząd Miejski w Bielsku-Białej</t>
  </si>
  <si>
    <t xml:space="preserve">Urząd Miejski w Sosnowcu </t>
  </si>
  <si>
    <t>Urząd Miasta Kielce</t>
  </si>
  <si>
    <t>Urząd Miasta Olsztyna</t>
  </si>
  <si>
    <t>Urząd Miejski w Elblągu</t>
  </si>
  <si>
    <t>Urząd Miasta Poznania</t>
  </si>
  <si>
    <t>Urząd Miasta Szczecin</t>
  </si>
  <si>
    <t>Wałbrzych</t>
  </si>
  <si>
    <t>Wrocław</t>
  </si>
  <si>
    <t>Włocławek</t>
  </si>
  <si>
    <t>Bydgoszcz</t>
  </si>
  <si>
    <t>Toruń</t>
  </si>
  <si>
    <t>Lublin</t>
  </si>
  <si>
    <t>Zielona Góra</t>
  </si>
  <si>
    <t>Gorzów Wielkopolski</t>
  </si>
  <si>
    <t>Łódź</t>
  </si>
  <si>
    <t>Tarnów</t>
  </si>
  <si>
    <t>Kraków</t>
  </si>
  <si>
    <t>Płock</t>
  </si>
  <si>
    <t>Warszawa</t>
  </si>
  <si>
    <t>Radom</t>
  </si>
  <si>
    <t>Opole</t>
  </si>
  <si>
    <t>Rzeszów</t>
  </si>
  <si>
    <t>Białystok</t>
  </si>
  <si>
    <t>Gdańsk</t>
  </si>
  <si>
    <t>Gdynia</t>
  </si>
  <si>
    <t>Katowice</t>
  </si>
  <si>
    <t>Ruda Śląska</t>
  </si>
  <si>
    <t>Rybnik</t>
  </si>
  <si>
    <t>Gliwice</t>
  </si>
  <si>
    <t>Chorzów</t>
  </si>
  <si>
    <t>Zabrze</t>
  </si>
  <si>
    <t>Bytom</t>
  </si>
  <si>
    <t>Częstochowa</t>
  </si>
  <si>
    <t>Tychy</t>
  </si>
  <si>
    <t>Dąbrowa Górnicza</t>
  </si>
  <si>
    <t>Bielsko-Biała</t>
  </si>
  <si>
    <t>Sosnowiec</t>
  </si>
  <si>
    <t>Kielce</t>
  </si>
  <si>
    <t>Olsztyn</t>
  </si>
  <si>
    <t>Elbląg</t>
  </si>
  <si>
    <t>Poznań</t>
  </si>
  <si>
    <t>Szczecin</t>
  </si>
  <si>
    <t>SUMA</t>
  </si>
  <si>
    <t>7.</t>
  </si>
  <si>
    <t>1.</t>
  </si>
  <si>
    <t>2.</t>
  </si>
  <si>
    <t>3.</t>
  </si>
  <si>
    <t>4.</t>
  </si>
  <si>
    <t>5.</t>
  </si>
  <si>
    <t>6.</t>
  </si>
  <si>
    <t xml:space="preserve">8. </t>
  </si>
  <si>
    <t>9.</t>
  </si>
  <si>
    <t>10.</t>
  </si>
  <si>
    <t>11.</t>
  </si>
  <si>
    <t>12.</t>
  </si>
  <si>
    <t>13.</t>
  </si>
  <si>
    <t xml:space="preserve">14. </t>
  </si>
  <si>
    <t>15.</t>
  </si>
  <si>
    <t xml:space="preserve">16. </t>
  </si>
  <si>
    <t xml:space="preserve">Szacowna wartość </t>
  </si>
  <si>
    <t>%</t>
  </si>
  <si>
    <t>Średnioroczna dynamika cen towarów i usług konsumpcyjnych (CPI)  [%]</t>
  </si>
  <si>
    <t>Suma 2033 i 2038</t>
  </si>
  <si>
    <t>Jedn.</t>
  </si>
  <si>
    <t>Wyszczególnienie</t>
  </si>
  <si>
    <t xml:space="preserve">Koszt 2033 r. </t>
  </si>
  <si>
    <t xml:space="preserve">Koszt w 2038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</si>
</sst>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.000\ _z_ł_-;\-* #,##0.000\ _z_ł_-;_-* &quot;-&quot;???\ _z_ł_-;_-@_-"/>
    <numFmt numFmtId="166" formatCode="0.0"/>
    <numFmt numFmtId="167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5">
    <xf numFmtId="0" fontId="0" fillId="0" borderId="0" xfId="0"/>
    <xf numFmtId="9" fontId="0" fillId="0" borderId="0" xfId="2" applyFont="1"/>
    <xf numFmtId="0" fontId="1" fillId="0" borderId="2" xfId="0" applyFont="1" applyBorder="1" applyAlignment="1">
      <alignment horizontal="center" vertical="top"/>
    </xf>
    <xf numFmtId="0" fontId="0" fillId="0" borderId="1" xfId="0" applyBorder="1"/>
    <xf numFmtId="10" fontId="0" fillId="0" borderId="1" xfId="1" applyNumberFormat="1" applyFont="1" applyBorder="1"/>
    <xf numFmtId="0" fontId="0" fillId="0" borderId="2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9" fontId="3" fillId="0" borderId="0" xfId="2" applyFont="1"/>
    <xf numFmtId="0" fontId="1" fillId="0" borderId="1" xfId="0" applyFont="1" applyBorder="1" applyAlignment="1">
      <alignment horizontal="center" vertical="top"/>
    </xf>
    <xf numFmtId="165" fontId="1" fillId="3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left" vertical="center" wrapText="1"/>
    </xf>
    <xf numFmtId="166" fontId="6" fillId="3" borderId="4" xfId="0" applyNumberFormat="1" applyFont="1" applyFill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left" vertical="center" wrapText="1"/>
    </xf>
    <xf numFmtId="1" fontId="2" fillId="3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67" fontId="2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166" fontId="5" fillId="0" borderId="1" xfId="0" applyNumberFormat="1" applyFont="1" applyBorder="1"/>
    <xf numFmtId="165" fontId="4" fillId="2" borderId="1" xfId="0" applyNumberFormat="1" applyFont="1" applyFill="1" applyBorder="1"/>
    <xf numFmtId="2" fontId="0" fillId="0" borderId="1" xfId="0" applyNumberFormat="1" applyBorder="1"/>
    <xf numFmtId="0" fontId="0" fillId="0" borderId="5" xfId="0" applyBorder="1"/>
    <xf numFmtId="10" fontId="0" fillId="0" borderId="2" xfId="1" applyNumberFormat="1" applyFont="1" applyBorder="1"/>
    <xf numFmtId="2" fontId="0" fillId="0" borderId="2" xfId="0" applyNumberFormat="1" applyBorder="1"/>
    <xf numFmtId="0" fontId="3" fillId="0" borderId="6" xfId="0" applyFont="1" applyBorder="1"/>
    <xf numFmtId="0" fontId="3" fillId="0" borderId="7" xfId="0" applyFont="1" applyBorder="1"/>
    <xf numFmtId="9" fontId="3" fillId="0" borderId="7" xfId="2" applyFont="1" applyBorder="1"/>
    <xf numFmtId="0" fontId="3" fillId="0" borderId="8" xfId="0" applyFont="1" applyBorder="1"/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top"/>
    </xf>
    <xf numFmtId="0" fontId="0" fillId="0" borderId="2" xfId="0" applyBorder="1"/>
    <xf numFmtId="0" fontId="0" fillId="0" borderId="4" xfId="0" applyBorder="1"/>
    <xf numFmtId="0" fontId="0" fillId="0" borderId="3" xfId="0" applyBorder="1"/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cisło Anna" id="{A4AF1ED9-01C5-4458-B1F1-988E1AB8A3A4}" userId="S::awcislo@mos.gov.pl::67e1e393-8950-4201-a521-1dc472a87148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5-12-04T10:43:46.88" personId="{A4AF1ED9-01C5-4458-B1F1-988E1AB8A3A4}" id="{69D148B5-D193-4AF2-B8A5-916FE51388A4}">
    <text xml:space="preserve">2026-2029 załącznik nr 1. Średnioroczna dynamika cen towarów i usług konsumpcyjnych. 
2030-2038 załącznik nr 2. CPI.
Średnioroczna dynamika cen towarów i usług konsumpcyjnych to inaczej wskaźnik CPI. 
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workbookViewId="0"/>
  </sheetViews>
  <sheetFormatPr defaultRowHeight="15" x14ac:dyDescent="0.25"/>
  <cols>
    <col min="1" max="1" width="4.140625" customWidth="1"/>
    <col min="2" max="2" width="25.5703125" customWidth="1"/>
    <col min="3" max="3" width="31" customWidth="1"/>
    <col min="4" max="4" width="20.85546875" customWidth="1"/>
    <col min="5" max="5" width="19.140625" customWidth="1"/>
    <col min="6" max="6" width="11.140625" style="1" customWidth="1"/>
    <col min="7" max="7" width="18.85546875" customWidth="1"/>
    <col min="8" max="8" width="16.85546875" customWidth="1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9" t="s">
        <v>5</v>
      </c>
      <c r="G1" s="10" t="s">
        <v>117</v>
      </c>
      <c r="H1" s="10" t="s">
        <v>118</v>
      </c>
    </row>
    <row r="2" spans="1:8" x14ac:dyDescent="0.25">
      <c r="A2" s="41" t="s">
        <v>96</v>
      </c>
      <c r="B2" s="44" t="s">
        <v>6</v>
      </c>
      <c r="C2" s="3" t="s">
        <v>22</v>
      </c>
      <c r="D2" s="3" t="s">
        <v>58</v>
      </c>
      <c r="E2" s="3">
        <v>100294</v>
      </c>
      <c r="F2" s="4">
        <f>E2/E38</f>
        <v>9.6898689306440192E-3</v>
      </c>
      <c r="G2" s="33">
        <f>F2*7608972.45</f>
        <v>73729.945737381306</v>
      </c>
      <c r="H2" s="33">
        <f>F2*8608853.92</f>
        <v>83418.666127860968</v>
      </c>
    </row>
    <row r="3" spans="1:8" x14ac:dyDescent="0.25">
      <c r="A3" s="43"/>
      <c r="B3" s="46"/>
      <c r="C3" s="3" t="s">
        <v>23</v>
      </c>
      <c r="D3" s="3" t="s">
        <v>59</v>
      </c>
      <c r="E3" s="3">
        <v>673743</v>
      </c>
      <c r="F3" s="4">
        <f>E3/E38</f>
        <v>6.509343891896717E-2</v>
      </c>
      <c r="G3" s="33">
        <f t="shared" ref="G3:G37" si="0">F3*7608972.45</f>
        <v>495294.18341017899</v>
      </c>
      <c r="H3" s="33">
        <f t="shared" ref="H3:H37" si="1">F3*8608853.92</f>
        <v>560379.90680383111</v>
      </c>
    </row>
    <row r="4" spans="1:8" x14ac:dyDescent="0.25">
      <c r="A4" s="41" t="s">
        <v>97</v>
      </c>
      <c r="B4" s="44" t="s">
        <v>7</v>
      </c>
      <c r="C4" s="3" t="s">
        <v>24</v>
      </c>
      <c r="D4" s="3" t="s">
        <v>60</v>
      </c>
      <c r="E4" s="3">
        <v>100807</v>
      </c>
      <c r="F4" s="4">
        <f>E4/E38</f>
        <v>9.7394322421224776E-3</v>
      </c>
      <c r="G4" s="33">
        <f t="shared" si="0"/>
        <v>74107.071608951665</v>
      </c>
      <c r="H4" s="33">
        <f t="shared" si="1"/>
        <v>83845.34943617048</v>
      </c>
    </row>
    <row r="5" spans="1:8" x14ac:dyDescent="0.25">
      <c r="A5" s="42"/>
      <c r="B5" s="45"/>
      <c r="C5" s="3" t="s">
        <v>25</v>
      </c>
      <c r="D5" s="3" t="s">
        <v>61</v>
      </c>
      <c r="E5" s="3">
        <v>326434</v>
      </c>
      <c r="F5" s="4">
        <f>E5/E38</f>
        <v>3.1538304130913616E-2</v>
      </c>
      <c r="G5" s="33">
        <f t="shared" si="0"/>
        <v>239974.0872518429</v>
      </c>
      <c r="H5" s="33">
        <f t="shared" si="1"/>
        <v>271508.65314756788</v>
      </c>
    </row>
    <row r="6" spans="1:8" x14ac:dyDescent="0.25">
      <c r="A6" s="43"/>
      <c r="B6" s="46"/>
      <c r="C6" s="3" t="s">
        <v>26</v>
      </c>
      <c r="D6" s="3" t="s">
        <v>62</v>
      </c>
      <c r="E6" s="3">
        <v>194771</v>
      </c>
      <c r="F6" s="4">
        <f>E6/E38</f>
        <v>1.8817730487272085E-2</v>
      </c>
      <c r="G6" s="33">
        <f t="shared" si="0"/>
        <v>143183.59284917839</v>
      </c>
      <c r="H6" s="33">
        <f t="shared" si="1"/>
        <v>161999.09287085579</v>
      </c>
    </row>
    <row r="7" spans="1:8" x14ac:dyDescent="0.25">
      <c r="A7" s="7" t="s">
        <v>98</v>
      </c>
      <c r="B7" s="6" t="s">
        <v>8</v>
      </c>
      <c r="C7" s="3" t="s">
        <v>27</v>
      </c>
      <c r="D7" s="3" t="s">
        <v>63</v>
      </c>
      <c r="E7" s="3">
        <v>329565</v>
      </c>
      <c r="F7" s="4">
        <f>E7/E38</f>
        <v>3.1840804575824042E-2</v>
      </c>
      <c r="G7" s="33">
        <f t="shared" si="0"/>
        <v>242275.80480327908</v>
      </c>
      <c r="H7" s="33">
        <f t="shared" si="1"/>
        <v>274112.83528853673</v>
      </c>
    </row>
    <row r="8" spans="1:8" x14ac:dyDescent="0.25">
      <c r="A8" s="41" t="s">
        <v>99</v>
      </c>
      <c r="B8" s="44" t="s">
        <v>9</v>
      </c>
      <c r="C8" s="3" t="s">
        <v>28</v>
      </c>
      <c r="D8" s="3" t="s">
        <v>64</v>
      </c>
      <c r="E8" s="3">
        <v>138932</v>
      </c>
      <c r="F8" s="4">
        <f>E8/E38</f>
        <v>1.3422865478216393E-2</v>
      </c>
      <c r="G8" s="33">
        <f t="shared" si="0"/>
        <v>102134.21362380461</v>
      </c>
      <c r="H8" s="33">
        <f t="shared" si="1"/>
        <v>115555.48808977587</v>
      </c>
    </row>
    <row r="9" spans="1:8" x14ac:dyDescent="0.25">
      <c r="A9" s="43"/>
      <c r="B9" s="46"/>
      <c r="C9" s="3" t="s">
        <v>29</v>
      </c>
      <c r="D9" s="3" t="s">
        <v>65</v>
      </c>
      <c r="E9" s="3">
        <v>115247</v>
      </c>
      <c r="F9" s="4">
        <f>E9/E38</f>
        <v>1.1134547676330901E-2</v>
      </c>
      <c r="G9" s="33">
        <f t="shared" si="0"/>
        <v>84722.466512413346</v>
      </c>
      <c r="H9" s="33">
        <f t="shared" si="1"/>
        <v>95855.694410808166</v>
      </c>
    </row>
    <row r="10" spans="1:8" x14ac:dyDescent="0.25">
      <c r="A10" s="7" t="s">
        <v>100</v>
      </c>
      <c r="B10" s="6" t="s">
        <v>10</v>
      </c>
      <c r="C10" s="3" t="s">
        <v>30</v>
      </c>
      <c r="D10" s="3" t="s">
        <v>66</v>
      </c>
      <c r="E10" s="3">
        <v>652015</v>
      </c>
      <c r="F10" s="4">
        <f>E10/E38</f>
        <v>6.2994195971980985E-2</v>
      </c>
      <c r="G10" s="33">
        <f t="shared" si="0"/>
        <v>479321.1016607043</v>
      </c>
      <c r="H10" s="33">
        <f t="shared" si="1"/>
        <v>542307.83093063673</v>
      </c>
    </row>
    <row r="11" spans="1:8" x14ac:dyDescent="0.25">
      <c r="A11" s="49" t="s">
        <v>101</v>
      </c>
      <c r="B11" s="47" t="s">
        <v>11</v>
      </c>
      <c r="C11" s="3" t="s">
        <v>31</v>
      </c>
      <c r="D11" s="3" t="s">
        <v>67</v>
      </c>
      <c r="E11" s="3">
        <v>103129</v>
      </c>
      <c r="F11" s="4">
        <f>E11/E38</f>
        <v>9.9637714414460201E-3</v>
      </c>
      <c r="G11" s="33">
        <f t="shared" si="0"/>
        <v>75814.062396059555</v>
      </c>
      <c r="H11" s="33">
        <f t="shared" si="1"/>
        <v>85776.65283167662</v>
      </c>
    </row>
    <row r="12" spans="1:8" x14ac:dyDescent="0.25">
      <c r="A12" s="50"/>
      <c r="B12" s="48"/>
      <c r="C12" s="3" t="s">
        <v>32</v>
      </c>
      <c r="D12" s="3" t="s">
        <v>68</v>
      </c>
      <c r="E12" s="3">
        <v>806201</v>
      </c>
      <c r="F12" s="4">
        <f>E12/E38</f>
        <v>7.7890821203203967E-2</v>
      </c>
      <c r="G12" s="33">
        <f t="shared" si="0"/>
        <v>592669.1126430548</v>
      </c>
      <c r="H12" s="33">
        <f t="shared" si="1"/>
        <v>670550.70144722157</v>
      </c>
    </row>
    <row r="13" spans="1:8" x14ac:dyDescent="0.25">
      <c r="A13" s="52" t="s">
        <v>95</v>
      </c>
      <c r="B13" s="47" t="s">
        <v>12</v>
      </c>
      <c r="C13" s="3" t="s">
        <v>33</v>
      </c>
      <c r="D13" s="3" t="s">
        <v>69</v>
      </c>
      <c r="E13" s="3">
        <v>111190</v>
      </c>
      <c r="F13" s="4">
        <f>E13/E38</f>
        <v>1.0742582072689379E-2</v>
      </c>
      <c r="G13" s="33">
        <f t="shared" si="0"/>
        <v>81740.01103295738</v>
      </c>
      <c r="H13" s="33">
        <f t="shared" si="1"/>
        <v>92481.319787393688</v>
      </c>
    </row>
    <row r="14" spans="1:8" x14ac:dyDescent="0.25">
      <c r="A14" s="53"/>
      <c r="B14" s="51"/>
      <c r="C14" s="3" t="s">
        <v>34</v>
      </c>
      <c r="D14" s="3" t="s">
        <v>70</v>
      </c>
      <c r="E14" s="3">
        <v>1861599</v>
      </c>
      <c r="F14" s="4">
        <f>E14/E38</f>
        <v>0.17985772141322487</v>
      </c>
      <c r="G14" s="33">
        <f t="shared" si="0"/>
        <v>1368532.4471530032</v>
      </c>
      <c r="H14" s="33">
        <f t="shared" si="1"/>
        <v>1548368.8500305088</v>
      </c>
    </row>
    <row r="15" spans="1:8" x14ac:dyDescent="0.25">
      <c r="A15" s="54"/>
      <c r="B15" s="48"/>
      <c r="C15" s="3" t="s">
        <v>35</v>
      </c>
      <c r="D15" s="3" t="s">
        <v>71</v>
      </c>
      <c r="E15" s="3">
        <v>196005</v>
      </c>
      <c r="F15" s="4">
        <f>E15/E38</f>
        <v>1.8936952955818705E-2</v>
      </c>
      <c r="G15" s="33">
        <f t="shared" si="0"/>
        <v>144090.7533277706</v>
      </c>
      <c r="H15" s="33">
        <f t="shared" si="1"/>
        <v>163025.46168655544</v>
      </c>
    </row>
    <row r="16" spans="1:8" x14ac:dyDescent="0.25">
      <c r="A16" s="3" t="s">
        <v>102</v>
      </c>
      <c r="B16" s="8" t="s">
        <v>13</v>
      </c>
      <c r="C16" s="3" t="s">
        <v>36</v>
      </c>
      <c r="D16" s="3" t="s">
        <v>72</v>
      </c>
      <c r="E16" s="3">
        <v>126077</v>
      </c>
      <c r="F16" s="4">
        <f>E16/E38</f>
        <v>1.2180884251987219E-2</v>
      </c>
      <c r="G16" s="33">
        <f t="shared" si="0"/>
        <v>92684.012690009607</v>
      </c>
      <c r="H16" s="33">
        <f t="shared" si="1"/>
        <v>104863.45314178643</v>
      </c>
    </row>
    <row r="17" spans="1:8" x14ac:dyDescent="0.25">
      <c r="A17" s="3" t="s">
        <v>103</v>
      </c>
      <c r="B17" s="8" t="s">
        <v>14</v>
      </c>
      <c r="C17" s="3" t="s">
        <v>37</v>
      </c>
      <c r="D17" s="3" t="s">
        <v>73</v>
      </c>
      <c r="E17" s="3">
        <v>197268</v>
      </c>
      <c r="F17" s="4">
        <f>E17/E38</f>
        <v>1.9058977248990812E-2</v>
      </c>
      <c r="G17" s="33">
        <f t="shared" si="0"/>
        <v>145019.23281274788</v>
      </c>
      <c r="H17" s="33">
        <f t="shared" si="1"/>
        <v>164075.95100116538</v>
      </c>
    </row>
    <row r="18" spans="1:8" x14ac:dyDescent="0.25">
      <c r="A18" s="3" t="s">
        <v>104</v>
      </c>
      <c r="B18" s="8" t="s">
        <v>15</v>
      </c>
      <c r="C18" s="3" t="s">
        <v>38</v>
      </c>
      <c r="D18" s="3" t="s">
        <v>74</v>
      </c>
      <c r="E18" s="3">
        <v>291688</v>
      </c>
      <c r="F18" s="4">
        <f>E18/E38</f>
        <v>2.8181331771010159E-2</v>
      </c>
      <c r="G18" s="33">
        <f t="shared" si="0"/>
        <v>214430.977049926</v>
      </c>
      <c r="H18" s="33">
        <f t="shared" si="1"/>
        <v>242608.96848768136</v>
      </c>
    </row>
    <row r="19" spans="1:8" x14ac:dyDescent="0.25">
      <c r="A19" s="52" t="s">
        <v>105</v>
      </c>
      <c r="B19" s="41" t="s">
        <v>16</v>
      </c>
      <c r="C19" s="3" t="s">
        <v>39</v>
      </c>
      <c r="D19" s="3" t="s">
        <v>75</v>
      </c>
      <c r="E19" s="3">
        <v>487371</v>
      </c>
      <c r="F19" s="4">
        <f>E19/E38</f>
        <v>4.7087174812021723E-2</v>
      </c>
      <c r="G19" s="33">
        <f t="shared" si="0"/>
        <v>358285.01589300722</v>
      </c>
      <c r="H19" s="33">
        <f t="shared" si="1"/>
        <v>405366.60946219845</v>
      </c>
    </row>
    <row r="20" spans="1:8" x14ac:dyDescent="0.25">
      <c r="A20" s="54"/>
      <c r="B20" s="43"/>
      <c r="C20" s="3" t="s">
        <v>40</v>
      </c>
      <c r="D20" s="3" t="s">
        <v>76</v>
      </c>
      <c r="E20" s="3">
        <v>241189</v>
      </c>
      <c r="F20" s="4">
        <f>E20/E38</f>
        <v>2.3302388951613261E-2</v>
      </c>
      <c r="G20" s="33">
        <f t="shared" si="0"/>
        <v>177307.23555200969</v>
      </c>
      <c r="H20" s="33">
        <f t="shared" si="1"/>
        <v>200606.86247146051</v>
      </c>
    </row>
    <row r="21" spans="1:8" x14ac:dyDescent="0.25">
      <c r="A21" s="44" t="s">
        <v>106</v>
      </c>
      <c r="B21" s="41" t="s">
        <v>17</v>
      </c>
      <c r="C21" s="3" t="s">
        <v>41</v>
      </c>
      <c r="D21" s="3" t="s">
        <v>77</v>
      </c>
      <c r="E21" s="3">
        <v>279190</v>
      </c>
      <c r="F21" s="4">
        <f>E21/E38</f>
        <v>2.6973841972067161E-2</v>
      </c>
      <c r="G21" s="33">
        <f t="shared" si="0"/>
        <v>205243.22043611269</v>
      </c>
      <c r="H21" s="33">
        <f t="shared" si="1"/>
        <v>232213.86519869091</v>
      </c>
    </row>
    <row r="22" spans="1:8" x14ac:dyDescent="0.25">
      <c r="A22" s="45"/>
      <c r="B22" s="42"/>
      <c r="C22" s="3" t="s">
        <v>42</v>
      </c>
      <c r="D22" s="3" t="s">
        <v>78</v>
      </c>
      <c r="E22" s="3">
        <v>130302</v>
      </c>
      <c r="F22" s="4">
        <f>E22/E38</f>
        <v>1.2589081115528119E-2</v>
      </c>
      <c r="G22" s="33">
        <f t="shared" si="0"/>
        <v>95789.971378868722</v>
      </c>
      <c r="H22" s="33">
        <f t="shared" si="1"/>
        <v>108377.56031061221</v>
      </c>
    </row>
    <row r="23" spans="1:8" x14ac:dyDescent="0.25">
      <c r="A23" s="45"/>
      <c r="B23" s="42"/>
      <c r="C23" s="3" t="s">
        <v>43</v>
      </c>
      <c r="D23" s="3" t="s">
        <v>79</v>
      </c>
      <c r="E23" s="3">
        <v>130887</v>
      </c>
      <c r="F23" s="4">
        <f>E23/E38</f>
        <v>1.2645600681249166E-2</v>
      </c>
      <c r="G23" s="33">
        <f t="shared" si="0"/>
        <v>96220.027197326141</v>
      </c>
      <c r="H23" s="33">
        <f t="shared" si="1"/>
        <v>108864.12899552655</v>
      </c>
    </row>
    <row r="24" spans="1:8" x14ac:dyDescent="0.25">
      <c r="A24" s="45"/>
      <c r="B24" s="42"/>
      <c r="C24" s="3" t="s">
        <v>44</v>
      </c>
      <c r="D24" s="3" t="s">
        <v>80</v>
      </c>
      <c r="E24" s="3">
        <v>169915</v>
      </c>
      <c r="F24" s="4">
        <f>E24/E38</f>
        <v>1.6416276939302237E-2</v>
      </c>
      <c r="G24" s="33">
        <f t="shared" si="0"/>
        <v>124910.99896272105</v>
      </c>
      <c r="H24" s="33">
        <f t="shared" si="1"/>
        <v>141325.33008071766</v>
      </c>
    </row>
    <row r="25" spans="1:8" x14ac:dyDescent="0.25">
      <c r="A25" s="45"/>
      <c r="B25" s="42"/>
      <c r="C25" s="3" t="s">
        <v>45</v>
      </c>
      <c r="D25" s="3" t="s">
        <v>81</v>
      </c>
      <c r="E25" s="3">
        <v>100593</v>
      </c>
      <c r="F25" s="4">
        <f>E25/E38</f>
        <v>9.7187567086792215E-3</v>
      </c>
      <c r="G25" s="33">
        <f t="shared" si="0"/>
        <v>73949.752044592868</v>
      </c>
      <c r="H25" s="33">
        <f t="shared" si="1"/>
        <v>83667.356789039419</v>
      </c>
    </row>
    <row r="26" spans="1:8" x14ac:dyDescent="0.25">
      <c r="A26" s="45"/>
      <c r="B26" s="42"/>
      <c r="C26" s="3" t="s">
        <v>46</v>
      </c>
      <c r="D26" s="3" t="s">
        <v>82</v>
      </c>
      <c r="E26" s="3">
        <v>153838</v>
      </c>
      <c r="F26" s="4">
        <f>E26/E38</f>
        <v>1.4863003335717138E-2</v>
      </c>
      <c r="G26" s="33">
        <f t="shared" si="0"/>
        <v>113092.1829057298</v>
      </c>
      <c r="H26" s="33">
        <f t="shared" si="1"/>
        <v>127953.42452966156</v>
      </c>
    </row>
    <row r="27" spans="1:8" x14ac:dyDescent="0.25">
      <c r="A27" s="45"/>
      <c r="B27" s="42"/>
      <c r="C27" s="3" t="s">
        <v>47</v>
      </c>
      <c r="D27" s="3" t="s">
        <v>83</v>
      </c>
      <c r="E27" s="3">
        <v>147759</v>
      </c>
      <c r="F27" s="4">
        <f>E27/E38</f>
        <v>1.4275682925429535E-2</v>
      </c>
      <c r="G27" s="33">
        <f t="shared" si="0"/>
        <v>108623.27808452873</v>
      </c>
      <c r="H27" s="33">
        <f t="shared" si="1"/>
        <v>122897.26891326111</v>
      </c>
    </row>
    <row r="28" spans="1:8" x14ac:dyDescent="0.25">
      <c r="A28" s="45"/>
      <c r="B28" s="42"/>
      <c r="C28" s="3" t="s">
        <v>48</v>
      </c>
      <c r="D28" s="3" t="s">
        <v>84</v>
      </c>
      <c r="E28" s="3">
        <v>205969</v>
      </c>
      <c r="F28" s="4">
        <f>E28/E38</f>
        <v>1.989962125127942E-2</v>
      </c>
      <c r="G28" s="33">
        <f t="shared" si="0"/>
        <v>151415.66986641963</v>
      </c>
      <c r="H28" s="33">
        <f t="shared" si="1"/>
        <v>171312.93241559213</v>
      </c>
    </row>
    <row r="29" spans="1:8" x14ac:dyDescent="0.25">
      <c r="A29" s="45"/>
      <c r="B29" s="42"/>
      <c r="C29" s="3" t="s">
        <v>49</v>
      </c>
      <c r="D29" s="3" t="s">
        <v>85</v>
      </c>
      <c r="E29" s="3">
        <v>122045</v>
      </c>
      <c r="F29" s="4">
        <f>E29/E38</f>
        <v>1.1791334014402152E-2</v>
      </c>
      <c r="G29" s="33">
        <f t="shared" si="0"/>
        <v>89719.935664333883</v>
      </c>
      <c r="H29" s="33">
        <f t="shared" si="1"/>
        <v>101509.8720519153</v>
      </c>
    </row>
    <row r="30" spans="1:8" x14ac:dyDescent="0.25">
      <c r="A30" s="45"/>
      <c r="B30" s="42"/>
      <c r="C30" s="3" t="s">
        <v>50</v>
      </c>
      <c r="D30" s="3" t="s">
        <v>86</v>
      </c>
      <c r="E30" s="3">
        <v>113460</v>
      </c>
      <c r="F30" s="4">
        <f>E30/E38</f>
        <v>1.0961897310615495E-2</v>
      </c>
      <c r="G30" s="33">
        <f t="shared" si="0"/>
        <v>83408.77463620239</v>
      </c>
      <c r="H30" s="33">
        <f t="shared" si="1"/>
        <v>94369.372633129664</v>
      </c>
    </row>
    <row r="31" spans="1:8" x14ac:dyDescent="0.25">
      <c r="A31" s="45"/>
      <c r="B31" s="42"/>
      <c r="C31" s="3" t="s">
        <v>51</v>
      </c>
      <c r="D31" s="3" t="s">
        <v>87</v>
      </c>
      <c r="E31" s="3">
        <v>165766</v>
      </c>
      <c r="F31" s="4">
        <f>E31/E38</f>
        <v>1.6015422788572962E-2</v>
      </c>
      <c r="G31" s="33">
        <f t="shared" si="0"/>
        <v>121860.91077335384</v>
      </c>
      <c r="H31" s="33">
        <f t="shared" si="1"/>
        <v>137874.43525386366</v>
      </c>
    </row>
    <row r="32" spans="1:8" x14ac:dyDescent="0.25">
      <c r="A32" s="46"/>
      <c r="B32" s="43"/>
      <c r="C32" s="3" t="s">
        <v>52</v>
      </c>
      <c r="D32" s="3" t="s">
        <v>88</v>
      </c>
      <c r="E32" s="3">
        <v>187115</v>
      </c>
      <c r="F32" s="4">
        <f>E32/E38</f>
        <v>1.8078048786143296E-2</v>
      </c>
      <c r="G32" s="33">
        <f t="shared" si="0"/>
        <v>137555.37516352028</v>
      </c>
      <c r="H32" s="33">
        <f t="shared" si="1"/>
        <v>155631.28115854095</v>
      </c>
    </row>
    <row r="33" spans="1:8" x14ac:dyDescent="0.25">
      <c r="A33" s="3" t="s">
        <v>107</v>
      </c>
      <c r="B33" s="3" t="s">
        <v>18</v>
      </c>
      <c r="C33" s="3" t="s">
        <v>53</v>
      </c>
      <c r="D33" s="3" t="s">
        <v>89</v>
      </c>
      <c r="E33" s="3">
        <v>182295</v>
      </c>
      <c r="F33" s="4">
        <f>E33/E38</f>
        <v>1.7612366210458766E-2</v>
      </c>
      <c r="G33" s="33">
        <f t="shared" si="0"/>
        <v>134012.00927469166</v>
      </c>
      <c r="H33" s="33">
        <f t="shared" si="1"/>
        <v>151622.28789138349</v>
      </c>
    </row>
    <row r="34" spans="1:8" x14ac:dyDescent="0.25">
      <c r="A34" s="44" t="s">
        <v>108</v>
      </c>
      <c r="B34" s="44" t="s">
        <v>19</v>
      </c>
      <c r="C34" s="3" t="s">
        <v>54</v>
      </c>
      <c r="D34" s="3" t="s">
        <v>90</v>
      </c>
      <c r="E34" s="3">
        <v>167311</v>
      </c>
      <c r="F34" s="4">
        <f>E34/E38</f>
        <v>1.6164692410861881E-2</v>
      </c>
      <c r="G34" s="33">
        <f t="shared" si="0"/>
        <v>122996.69921697213</v>
      </c>
      <c r="H34" s="33">
        <f t="shared" si="1"/>
        <v>139159.47562684256</v>
      </c>
    </row>
    <row r="35" spans="1:8" x14ac:dyDescent="0.25">
      <c r="A35" s="46"/>
      <c r="B35" s="46"/>
      <c r="C35" s="3" t="s">
        <v>55</v>
      </c>
      <c r="D35" s="3" t="s">
        <v>91</v>
      </c>
      <c r="E35" s="3">
        <v>112923</v>
      </c>
      <c r="F35" s="4">
        <f>E35/E38</f>
        <v>1.0910015247722841E-2</v>
      </c>
      <c r="G35" s="33">
        <f t="shared" si="0"/>
        <v>83014.005449003016</v>
      </c>
      <c r="H35" s="33">
        <f t="shared" si="1"/>
        <v>93922.727532618548</v>
      </c>
    </row>
    <row r="36" spans="1:8" x14ac:dyDescent="0.25">
      <c r="A36" s="3" t="s">
        <v>109</v>
      </c>
      <c r="B36" s="3" t="s">
        <v>20</v>
      </c>
      <c r="C36" s="3" t="s">
        <v>56</v>
      </c>
      <c r="D36" s="3" t="s">
        <v>92</v>
      </c>
      <c r="E36" s="3">
        <v>538439</v>
      </c>
      <c r="F36" s="4">
        <f>E36/E38</f>
        <v>5.2021091362863536E-2</v>
      </c>
      <c r="G36" s="33">
        <f t="shared" si="0"/>
        <v>395827.05099896161</v>
      </c>
      <c r="H36" s="33">
        <f t="shared" si="1"/>
        <v>447841.97630186589</v>
      </c>
    </row>
    <row r="37" spans="1:8" ht="15.75" thickBot="1" x14ac:dyDescent="0.3">
      <c r="A37" s="3" t="s">
        <v>110</v>
      </c>
      <c r="B37" s="3" t="s">
        <v>21</v>
      </c>
      <c r="C37" s="3" t="s">
        <v>57</v>
      </c>
      <c r="D37" s="5" t="s">
        <v>93</v>
      </c>
      <c r="E37" s="5">
        <v>389066</v>
      </c>
      <c r="F37" s="35">
        <f>E37/E38</f>
        <v>3.7589472404829266E-2</v>
      </c>
      <c r="G37" s="36">
        <f t="shared" si="0"/>
        <v>286017.25993838115</v>
      </c>
      <c r="H37" s="36">
        <f t="shared" si="1"/>
        <v>323602.27686304622</v>
      </c>
    </row>
    <row r="38" spans="1:8" ht="15.75" thickBot="1" x14ac:dyDescent="0.3">
      <c r="A38" s="3"/>
      <c r="B38" s="3"/>
      <c r="C38" s="34"/>
      <c r="D38" s="37" t="s">
        <v>94</v>
      </c>
      <c r="E38" s="38">
        <f>SUM(E2:E37)</f>
        <v>10350398</v>
      </c>
      <c r="F38" s="39">
        <f>SUM(F2:F37)</f>
        <v>1.0000000000000002</v>
      </c>
      <c r="G38" s="38">
        <f>SUM(G2:G37)</f>
        <v>7608972.4500000011</v>
      </c>
      <c r="H38" s="40">
        <f>SUM(H2:H37)</f>
        <v>8608853.9199999999</v>
      </c>
    </row>
  </sheetData>
  <mergeCells count="16">
    <mergeCell ref="B2:B3"/>
    <mergeCell ref="A2:A3"/>
    <mergeCell ref="B4:B6"/>
    <mergeCell ref="A4:A6"/>
    <mergeCell ref="B8:B9"/>
    <mergeCell ref="A8:A9"/>
    <mergeCell ref="B21:B32"/>
    <mergeCell ref="A21:A32"/>
    <mergeCell ref="B34:B35"/>
    <mergeCell ref="A34:A35"/>
    <mergeCell ref="B11:B12"/>
    <mergeCell ref="A11:A12"/>
    <mergeCell ref="B13:B15"/>
    <mergeCell ref="A13:A15"/>
    <mergeCell ref="B19:B20"/>
    <mergeCell ref="A19:A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4A7D8-FA8B-4E3A-A4E1-89D23357B5CA}">
  <dimension ref="A2:Q5"/>
  <sheetViews>
    <sheetView zoomScale="85" zoomScaleNormal="85" workbookViewId="0">
      <selection activeCell="D5" sqref="D5"/>
    </sheetView>
  </sheetViews>
  <sheetFormatPr defaultRowHeight="15" x14ac:dyDescent="0.25"/>
  <cols>
    <col min="1" max="1" width="14.85546875" customWidth="1"/>
    <col min="3" max="3" width="17.42578125" customWidth="1"/>
    <col min="4" max="4" width="20.140625" customWidth="1"/>
    <col min="5" max="5" width="19.85546875" customWidth="1"/>
    <col min="6" max="6" width="20.42578125" customWidth="1"/>
    <col min="7" max="7" width="16.5703125" customWidth="1"/>
    <col min="8" max="8" width="18.5703125" customWidth="1"/>
    <col min="9" max="9" width="20.140625" customWidth="1"/>
    <col min="10" max="10" width="17.28515625" customWidth="1"/>
    <col min="11" max="12" width="18.42578125" customWidth="1"/>
    <col min="13" max="13" width="17.85546875" customWidth="1"/>
    <col min="14" max="14" width="15.85546875" customWidth="1"/>
    <col min="15" max="15" width="19.85546875" customWidth="1"/>
    <col min="16" max="16" width="19.42578125" customWidth="1"/>
    <col min="17" max="17" width="25.85546875" customWidth="1"/>
  </cols>
  <sheetData>
    <row r="2" spans="1:17" ht="30" x14ac:dyDescent="0.25">
      <c r="A2" s="28" t="s">
        <v>116</v>
      </c>
      <c r="B2" s="28" t="s">
        <v>115</v>
      </c>
      <c r="C2" s="25">
        <v>2025</v>
      </c>
      <c r="D2" s="27">
        <v>2026</v>
      </c>
      <c r="E2" s="27">
        <v>2027</v>
      </c>
      <c r="F2" s="27">
        <v>2028</v>
      </c>
      <c r="G2" s="25">
        <v>2029</v>
      </c>
      <c r="H2" s="27">
        <v>2030</v>
      </c>
      <c r="I2" s="27">
        <v>2031</v>
      </c>
      <c r="J2" s="27">
        <v>2032</v>
      </c>
      <c r="K2" s="25">
        <v>2033</v>
      </c>
      <c r="L2" s="27">
        <v>2034</v>
      </c>
      <c r="M2" s="27">
        <v>2035</v>
      </c>
      <c r="N2" s="27">
        <v>2036</v>
      </c>
      <c r="O2" s="27">
        <v>2037</v>
      </c>
      <c r="P2" s="25">
        <v>2038</v>
      </c>
      <c r="Q2" s="29" t="s">
        <v>114</v>
      </c>
    </row>
    <row r="3" spans="1:17" x14ac:dyDescent="0.25">
      <c r="A3" s="26"/>
      <c r="B3" s="26"/>
      <c r="C3" s="23">
        <v>0</v>
      </c>
      <c r="D3" s="24">
        <v>0</v>
      </c>
      <c r="E3" s="24">
        <v>0</v>
      </c>
      <c r="F3" s="24">
        <v>0</v>
      </c>
      <c r="G3" s="23">
        <v>1</v>
      </c>
      <c r="H3" s="24">
        <v>2</v>
      </c>
      <c r="I3" s="24">
        <v>3</v>
      </c>
      <c r="J3" s="24">
        <v>4</v>
      </c>
      <c r="K3" s="25">
        <v>5</v>
      </c>
      <c r="L3" s="24">
        <v>6</v>
      </c>
      <c r="M3" s="24">
        <v>7</v>
      </c>
      <c r="N3" s="24">
        <v>8</v>
      </c>
      <c r="O3" s="24">
        <v>9</v>
      </c>
      <c r="P3" s="23">
        <v>10</v>
      </c>
      <c r="Q3" s="30"/>
    </row>
    <row r="4" spans="1:17" ht="90" x14ac:dyDescent="0.25">
      <c r="A4" s="22" t="s">
        <v>113</v>
      </c>
      <c r="B4" s="21" t="s">
        <v>112</v>
      </c>
      <c r="C4" s="20">
        <v>100</v>
      </c>
      <c r="D4" s="19">
        <v>103</v>
      </c>
      <c r="E4" s="19">
        <v>102.6</v>
      </c>
      <c r="F4" s="19">
        <v>102.5</v>
      </c>
      <c r="G4" s="18">
        <v>102.4</v>
      </c>
      <c r="H4" s="16">
        <v>102.5</v>
      </c>
      <c r="I4" s="16">
        <v>102.5</v>
      </c>
      <c r="J4" s="16">
        <v>102.5</v>
      </c>
      <c r="K4" s="17">
        <v>102.5</v>
      </c>
      <c r="L4" s="16">
        <v>102.5</v>
      </c>
      <c r="M4" s="16">
        <v>102.5</v>
      </c>
      <c r="N4" s="16">
        <v>102.5</v>
      </c>
      <c r="O4" s="16">
        <v>102.5</v>
      </c>
      <c r="P4" s="15">
        <v>102.5</v>
      </c>
      <c r="Q4" s="31"/>
    </row>
    <row r="5" spans="1:17" ht="30" x14ac:dyDescent="0.25">
      <c r="A5" s="14" t="s">
        <v>111</v>
      </c>
      <c r="B5" s="12"/>
      <c r="C5" s="11">
        <v>6214728.2400000002</v>
      </c>
      <c r="D5" s="12">
        <f>C5*D4/100</f>
        <v>6401170.0872</v>
      </c>
      <c r="E5" s="12">
        <f t="shared" ref="E5:P5" si="0">D5*E4/100</f>
        <v>6567600.5094672004</v>
      </c>
      <c r="F5" s="12">
        <f t="shared" si="0"/>
        <v>6731790.5222038804</v>
      </c>
      <c r="G5" s="13">
        <f t="shared" si="0"/>
        <v>6893353.4947367739</v>
      </c>
      <c r="H5" s="12">
        <f t="shared" si="0"/>
        <v>7065687.3321051933</v>
      </c>
      <c r="I5" s="12">
        <f t="shared" si="0"/>
        <v>7242329.515407823</v>
      </c>
      <c r="J5" s="12">
        <f t="shared" si="0"/>
        <v>7423387.7532930188</v>
      </c>
      <c r="K5" s="11">
        <f t="shared" si="0"/>
        <v>7608972.4471253445</v>
      </c>
      <c r="L5" s="12">
        <f t="shared" si="0"/>
        <v>7799196.7583034774</v>
      </c>
      <c r="M5" s="12">
        <f t="shared" si="0"/>
        <v>7994176.6772610638</v>
      </c>
      <c r="N5" s="12">
        <f t="shared" si="0"/>
        <v>8194031.0941925906</v>
      </c>
      <c r="O5" s="12">
        <f t="shared" si="0"/>
        <v>8398881.8715474065</v>
      </c>
      <c r="P5" s="11">
        <f t="shared" si="0"/>
        <v>8608853.9183360916</v>
      </c>
      <c r="Q5" s="32">
        <f>K5+P5</f>
        <v>16217826.365461435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podział środków</vt:lpstr>
      <vt:lpstr>CPI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Osińska Małgorzata</dc:creator>
  <cp:lastModifiedBy>as</cp:lastModifiedBy>
  <dcterms:created xsi:type="dcterms:W3CDTF">2025-12-04T06:42:08Z</dcterms:created>
  <dcterms:modified xsi:type="dcterms:W3CDTF">2026-04-16T12:53:52Z</dcterms:modified>
</cp:coreProperties>
</file>